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555" activeTab="0"/>
  </bookViews>
  <sheets>
    <sheet name="VENITURI" sheetId="1" r:id="rId1"/>
    <sheet name="CHELTUIELI " sheetId="2" r:id="rId2"/>
  </sheets>
  <definedNames>
    <definedName name="_xlfn.BAHTTEXT" hidden="1">#NAME?</definedName>
    <definedName name="_xlnm.Print_Area" localSheetId="1">'CHELTUIELI '!$A$1:$G$174</definedName>
    <definedName name="_xlnm.Print_Area" localSheetId="0">'VENITURI'!$A$1:$F$84</definedName>
    <definedName name="_xlnm.Print_Titles" localSheetId="1">'CHELTUIELI '!$3:$4</definedName>
    <definedName name="_xlnm.Print_Titles" localSheetId="0">'VENITURI'!$5:$6</definedName>
  </definedNames>
  <calcPr fullCalcOnLoad="1"/>
</workbook>
</file>

<file path=xl/sharedStrings.xml><?xml version="1.0" encoding="utf-8"?>
<sst xmlns="http://schemas.openxmlformats.org/spreadsheetml/2006/main" count="434" uniqueCount="388">
  <si>
    <t>Cod</t>
  </si>
  <si>
    <t>Denumire indicator</t>
  </si>
  <si>
    <t xml:space="preserve">B        </t>
  </si>
  <si>
    <t>50. 05</t>
  </si>
  <si>
    <t xml:space="preserve">CHELTUIELI- TOTAL      </t>
  </si>
  <si>
    <t>50.05.01</t>
  </si>
  <si>
    <t>CHELTUIELI CURENTE</t>
  </si>
  <si>
    <t>50.05.10</t>
  </si>
  <si>
    <t>TITLUL I CHELTUIELI DE PERSONAL</t>
  </si>
  <si>
    <t>50.05.20</t>
  </si>
  <si>
    <t>TITLUL II BUNURI SI SERVICII</t>
  </si>
  <si>
    <t>Ajutoare sociale</t>
  </si>
  <si>
    <t>Ajutoare sociale in numerar</t>
  </si>
  <si>
    <t>50.05.70</t>
  </si>
  <si>
    <t>CHELTUIELI DE CAPITAL</t>
  </si>
  <si>
    <t>50.05.71</t>
  </si>
  <si>
    <t>50.05.85</t>
  </si>
  <si>
    <t>PLATI EFECTUATE IN ANII PRECEDENTI SI RECUPERATE IN ANUL CURENT</t>
  </si>
  <si>
    <t>66.00.05</t>
  </si>
  <si>
    <t>66.00.05.01</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</si>
  <si>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</si>
  <si>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</si>
  <si>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</si>
  <si>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</si>
  <si>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</si>
  <si>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</si>
  <si>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</si>
  <si>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</si>
  <si>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</si>
  <si>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</si>
  <si>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</si>
  <si>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</si>
  <si>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</si>
  <si>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</si>
  <si>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</si>
  <si>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</si>
  <si>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</si>
  <si>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</si>
  <si>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</si>
  <si>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</si>
  <si>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</si>
  <si>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</si>
  <si>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</si>
  <si>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</si>
  <si>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</si>
  <si>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</si>
  <si>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</si>
  <si>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</si>
  <si>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</si>
  <si>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</si>
  <si>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</si>
  <si>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</si>
  <si>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</si>
  <si>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</si>
  <si>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</si>
  <si>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</si>
  <si>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</si>
  <si>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</si>
  <si>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</si>
  <si>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</si>
  <si>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</si>
  <si>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</si>
  <si>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</si>
  <si>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medical</t>
  </si>
  <si>
    <t>Materiale si prestari de servicii cu caracter functional pt ch.proprii</t>
  </si>
  <si>
    <t>66.05.20.01.30</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</si>
  <si>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</si>
  <si>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</si>
  <si>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</si>
  <si>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</si>
  <si>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</si>
  <si>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</si>
  <si>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</si>
  <si>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</si>
  <si>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</si>
  <si>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</si>
  <si>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</si>
  <si>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</si>
  <si>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</si>
  <si>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</si>
  <si>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66.05.20.13</t>
  </si>
  <si>
    <t>Pregatire profesionala</t>
  </si>
  <si>
    <t>66.05.20.14</t>
  </si>
  <si>
    <t>Protectia muncii</t>
  </si>
  <si>
    <t>66.05.20.30</t>
  </si>
  <si>
    <t>Alte cheltuieli</t>
  </si>
  <si>
    <t>66.05.20.30.04</t>
  </si>
  <si>
    <t>Chirii</t>
  </si>
  <si>
    <t>66.05.20.30.30</t>
  </si>
  <si>
    <t>Alte cheltuieli cu bunuri si servicii</t>
  </si>
  <si>
    <t>66.05.70</t>
  </si>
  <si>
    <t>66.05.71</t>
  </si>
  <si>
    <t>66.05.71.01</t>
  </si>
  <si>
    <t>66.05.71.01.02</t>
  </si>
  <si>
    <t>Masini, echipamente si mijloace de transport</t>
  </si>
  <si>
    <t>66.05.71.01.30</t>
  </si>
  <si>
    <t>Alte active fixe</t>
  </si>
  <si>
    <t>Administratia centrala</t>
  </si>
  <si>
    <t>66.05.02</t>
  </si>
  <si>
    <t>66.05.03</t>
  </si>
  <si>
    <t>Produse farmaceutice, materiale sanitare specifice si dispozitive medicale</t>
  </si>
  <si>
    <t>66.05.03.01</t>
  </si>
  <si>
    <t>66.05.03.02</t>
  </si>
  <si>
    <t>66.05.03.03</t>
  </si>
  <si>
    <t>66.05.03.04</t>
  </si>
  <si>
    <t>66.05.03.05</t>
  </si>
  <si>
    <t>66.05.04</t>
  </si>
  <si>
    <t>Servicii medicale in ambulator</t>
  </si>
  <si>
    <t>66.05.04.01</t>
  </si>
  <si>
    <t xml:space="preserve">   - activitate curenta</t>
  </si>
  <si>
    <t xml:space="preserve">  - centre de permanenta</t>
  </si>
  <si>
    <t>66.05.04.02</t>
  </si>
  <si>
    <t>66.05.04.03</t>
  </si>
  <si>
    <t>66.05.04.04</t>
  </si>
  <si>
    <t>66.05.04.05</t>
  </si>
  <si>
    <t>66.05.05</t>
  </si>
  <si>
    <t>66.05.06</t>
  </si>
  <si>
    <t>Servicii medicale in unitati sanitare cu paturi</t>
  </si>
  <si>
    <t>66.05.06.01</t>
  </si>
  <si>
    <t>66.05.06.04</t>
  </si>
  <si>
    <t>66.05.07</t>
  </si>
  <si>
    <t>66.05.11</t>
  </si>
  <si>
    <t xml:space="preserve"> Plati efectuate in anii precedenti si recuperate in anul curent</t>
  </si>
  <si>
    <t>68.05.01</t>
  </si>
  <si>
    <t>68.05.57.00</t>
  </si>
  <si>
    <t>68.05.57.02</t>
  </si>
  <si>
    <t>68.05.57.02.01</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</si>
  <si>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</si>
  <si>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</si>
  <si>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</si>
  <si>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</si>
  <si>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</si>
  <si>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</si>
  <si>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</si>
  <si>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</si>
  <si>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REZERVE</t>
  </si>
  <si>
    <t>97.05.02</t>
  </si>
  <si>
    <t>Fond de rezerva al Casei Nationale de Asigurari de Sanatate</t>
  </si>
  <si>
    <t>DIRECTOR,</t>
  </si>
  <si>
    <t>Ec.Mihaela CONSTANTIN</t>
  </si>
  <si>
    <t xml:space="preserve">mii lei </t>
  </si>
  <si>
    <t>00.01.05</t>
  </si>
  <si>
    <t>VENITURI -TOTAL</t>
  </si>
  <si>
    <t xml:space="preserve">I. VENITURI CURENTE          </t>
  </si>
  <si>
    <t xml:space="preserve">B. CONTRIBUTII DE ASIGURARI            </t>
  </si>
  <si>
    <t>20.05</t>
  </si>
  <si>
    <t xml:space="preserve">CONTRIBUTIILE ANGAJATORILOR  </t>
  </si>
  <si>
    <t>20.05.03</t>
  </si>
  <si>
    <t>Contributii de asigurari sociale de sanatate datorate de angajatori</t>
  </si>
  <si>
    <t>20.05.03.01</t>
  </si>
  <si>
    <t>20.05.03.02</t>
  </si>
  <si>
    <t>Contributii pt. asigurari sociale de sanatate datorate de persoanele aflate in somaj</t>
  </si>
  <si>
    <t>20.05.03.04</t>
  </si>
  <si>
    <t>20.05.03.05</t>
  </si>
  <si>
    <t>20.05.03.06</t>
  </si>
  <si>
    <t>21.05</t>
  </si>
  <si>
    <t>CONTRIBUTIILE ASIGURATILOR</t>
  </si>
  <si>
    <t>21.05.03</t>
  </si>
  <si>
    <t>Contributii de asigurari sociale de sanatate datorate de asigurati</t>
  </si>
  <si>
    <t>21.05.03.01</t>
  </si>
  <si>
    <t xml:space="preserve">Contributia datorata de persoane asigurate care au calitatea de angajat </t>
  </si>
  <si>
    <t>21.05.03.02</t>
  </si>
  <si>
    <t>21.05.03.03</t>
  </si>
  <si>
    <t>21.05.03.04</t>
  </si>
  <si>
    <t>Contributia datorata de pensionari</t>
  </si>
  <si>
    <t>21.05.05</t>
  </si>
  <si>
    <t>Contributii facultative ale asiguratilor</t>
  </si>
  <si>
    <t>21.05.50</t>
  </si>
  <si>
    <t>Alte contributii pentru asigurari sociale datorate de asigurati</t>
  </si>
  <si>
    <t>29.00.05</t>
  </si>
  <si>
    <t xml:space="preserve">C.VENITURI NEFISCALE         </t>
  </si>
  <si>
    <t xml:space="preserve">C1.VENITURI DIN PROPRIETATE       </t>
  </si>
  <si>
    <t>30.05</t>
  </si>
  <si>
    <t xml:space="preserve">VENITURI DIN PROPRIETATE       </t>
  </si>
  <si>
    <t>30.05.50</t>
  </si>
  <si>
    <t>Alte venituri din proprietate</t>
  </si>
  <si>
    <t>31.05</t>
  </si>
  <si>
    <t>Venituri din dobanzi</t>
  </si>
  <si>
    <t>31.05.03</t>
  </si>
  <si>
    <t>Alte venituri din dobanzi</t>
  </si>
  <si>
    <t>36.05</t>
  </si>
  <si>
    <t>DIVERSE VENITURI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</si>
  <si>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</si>
  <si>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</si>
  <si>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</si>
  <si>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</si>
  <si>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</si>
  <si>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</si>
  <si>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</si>
  <si>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</si>
  <si>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</si>
  <si>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</si>
  <si>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</si>
  <si>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</si>
  <si>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</si>
  <si>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</si>
  <si>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</si>
  <si>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</si>
  <si>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</si>
  <si>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42.05.27</t>
  </si>
  <si>
    <t xml:space="preserve"> Contributii de asigurari de sanatate pentru persoanele aflate in concediu pentru cresterea copilului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</si>
  <si>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</si>
  <si>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</si>
  <si>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</si>
  <si>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</si>
  <si>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</si>
  <si>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</si>
  <si>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</si>
  <si>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</si>
  <si>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</si>
  <si>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</si>
  <si>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Contributii de asigurari de sanatate pentru persoanele beneficiare de ajutor social</t>
  </si>
  <si>
    <t>43.05.12</t>
  </si>
  <si>
    <t>Sume alocate din veniturile proprii ale Ministerului Sanatatii Publice</t>
  </si>
  <si>
    <t>Contributii de la persoane juridice sau fizice care angajeaza personal salariat</t>
  </si>
  <si>
    <t xml:space="preserve">Contributii  pentru concedii si indemnizatii de la persoane juridice sau fizice </t>
  </si>
  <si>
    <t xml:space="preserve">Contributii pentru concedii sau indemnizatii  datorate de persoanele aflate in somaj </t>
  </si>
  <si>
    <t xml:space="preserve">Contributia suportata de angajator pentru concedii si indemnizatii datoarata de persoanele aflate in incapacitate temporara de munca din cauza de accident de munca sau boala profesionala </t>
  </si>
  <si>
    <t>Contributia pentru concedii si indemnizatii datorate de asigurati</t>
  </si>
  <si>
    <t>30. 00.05</t>
  </si>
  <si>
    <t>33.00.05</t>
  </si>
  <si>
    <t>C2 VANZARI DE BUNURI SI SERVICII</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</si>
  <si>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</si>
  <si>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</si>
  <si>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Raspundem de realitatea si exactitatea datelor</t>
  </si>
  <si>
    <t>Presedinte - Director General</t>
  </si>
  <si>
    <t>Director Executiv - Management Economic</t>
  </si>
  <si>
    <t>00.02.05</t>
  </si>
  <si>
    <t>20. 00.05</t>
  </si>
  <si>
    <t>TITLUL III DOBANZI</t>
  </si>
  <si>
    <t>TITLUL IX ASISTENTA SOCIALA</t>
  </si>
  <si>
    <t>TITLUL XII ACTIVE NEFINANCIARE</t>
  </si>
  <si>
    <t>Partea a III-a CHELTUIELI SOCIAL - CULTURALE</t>
  </si>
  <si>
    <t>Materiale si prestari de servicii cu caracter functional din care:</t>
  </si>
  <si>
    <t>Alte dobanzi</t>
  </si>
  <si>
    <t>Dobanda datorata trezoreriei statului</t>
  </si>
  <si>
    <t>Active fixe</t>
  </si>
  <si>
    <t>Medicamente cu si fara contributie personala</t>
  </si>
  <si>
    <t>ASIGURARI SI ASISTENTA SOCIALA</t>
  </si>
  <si>
    <r>
      <t>TITLUL</t>
    </r>
    <r>
      <rPr>
        <b/>
        <i/>
        <sz val="10"/>
        <rFont val="Arial"/>
        <family val="2"/>
      </rPr>
      <t xml:space="preserve"> IX</t>
    </r>
    <r>
      <rPr>
        <b/>
        <sz val="10"/>
        <rFont val="Arial"/>
        <family val="2"/>
      </rPr>
      <t xml:space="preserve"> ASISTENTA SOCIALA</t>
    </r>
  </si>
  <si>
    <t>Asistenta medicala primara, din care:</t>
  </si>
  <si>
    <t>Asistenta medicala stomatologica, din care:</t>
  </si>
  <si>
    <t>Asistenta medicala pentru specialitati paraclinice, din care:</t>
  </si>
  <si>
    <t xml:space="preserve">Asistenta medicala in centrele medicale multifunctionale, din care: </t>
  </si>
  <si>
    <t xml:space="preserve">   -  sume pentru servicii medicale tratament si medicatie pentru personalul contractual din sistemul sanitar</t>
  </si>
  <si>
    <t>66.05.30</t>
  </si>
  <si>
    <t>66.05.30.03</t>
  </si>
  <si>
    <t>66.05.30.03.02</t>
  </si>
  <si>
    <t>50.05.30</t>
  </si>
  <si>
    <t>66.00.05.01.57</t>
  </si>
  <si>
    <t>50.05.57</t>
  </si>
  <si>
    <t>97.05</t>
  </si>
  <si>
    <t>66.05.85</t>
  </si>
  <si>
    <t>Incasari realizate cumulat</t>
  </si>
  <si>
    <t>Incasari realizate luna curenta</t>
  </si>
  <si>
    <t xml:space="preserve">Plati efectuate cumulat </t>
  </si>
  <si>
    <t>Plati efectuate luna curenta</t>
  </si>
  <si>
    <t>Prevederi bugetare aprobate la finele perioadei de raportare</t>
  </si>
  <si>
    <t>Credite de angajament</t>
  </si>
  <si>
    <t>Credite bugetare anuale aprobate la finele perioadei de raportare</t>
  </si>
  <si>
    <t>Intocmit,</t>
  </si>
  <si>
    <t>Nume Prenume</t>
  </si>
  <si>
    <t>Nr. Telefon</t>
  </si>
  <si>
    <t>21.05.09</t>
  </si>
  <si>
    <t>Contributii de asigurari sociale de sanatate de la persoane care realizeaza venituri de natura profesionala cu caracter ocazional.</t>
  </si>
  <si>
    <t>42.05.47</t>
  </si>
  <si>
    <t>66.05.71.01.03</t>
  </si>
  <si>
    <t>Mobilier, aparatura birotica si alte active corporale</t>
  </si>
  <si>
    <t>Spitale generale</t>
  </si>
  <si>
    <t>42.05.48</t>
  </si>
  <si>
    <t>42.05.49</t>
  </si>
  <si>
    <t>Contributii de asigurari de sanatate pentru cetateni straini aflati in centrele de cazare</t>
  </si>
  <si>
    <t>Contributii de asigurari de sanatate pentru personalul monahal al cultelor recunoscute</t>
  </si>
  <si>
    <t>43.05.18</t>
  </si>
  <si>
    <t>Contributii de asigurari de sanatate pentru cetatenii romani victime ale traficului de persoane pentru o perioada de cel mult 12 luni</t>
  </si>
  <si>
    <t>42.05.50</t>
  </si>
  <si>
    <t>Contributii de asigurari de sanatate pentru persoanele care se afla in executarea masurilor prevazute la art.105, 113 si 114 din Codul penal, precum si pentru persoanele care se afla in perioada de amanare sau intrerupere a executarii pedepsei private de libertate</t>
  </si>
  <si>
    <t>Servicii de urgenta prespitalicesti si transport sanitar, din care:</t>
  </si>
  <si>
    <t xml:space="preserve">    ~ unitati publice</t>
  </si>
  <si>
    <t xml:space="preserve">    ~ unitati private</t>
  </si>
  <si>
    <t xml:space="preserve">    ~ activitatea curenta</t>
  </si>
  <si>
    <t>45.05</t>
  </si>
  <si>
    <t>SUME PRIMITE DE LA UE/ALTI DONATORI IN CONTUL PLATILOR EFECTUATE SI PREFINANTARI</t>
  </si>
  <si>
    <t>45.05.01</t>
  </si>
  <si>
    <t>Fondul European de Dezvoltare Regionala</t>
  </si>
  <si>
    <t>45.05.02</t>
  </si>
  <si>
    <t>Fondul Social European</t>
  </si>
  <si>
    <t>50.05.56</t>
  </si>
  <si>
    <t>TITLUL VIII PROIECTE CU FINANTARE DIN FONDURI EXTERNE NERAMBURSABILE (FEN) POSTADERARE</t>
  </si>
  <si>
    <t>Fondul European de Dezvoltare Regionala (FEDR)</t>
  </si>
  <si>
    <t>Fondul Social European (FSE)</t>
  </si>
  <si>
    <t>66.05.56</t>
  </si>
  <si>
    <t>66.05.56.01</t>
  </si>
  <si>
    <t>66.05.56.02</t>
  </si>
  <si>
    <t>Contributii de asigurari de sanatate pentru pensionari</t>
  </si>
  <si>
    <t>42.05.30</t>
  </si>
  <si>
    <t>Consultanta si expertiza</t>
  </si>
  <si>
    <t xml:space="preserve">    ~ personal contractual</t>
  </si>
  <si>
    <t xml:space="preserve">    ~ medicamente 40% - pentru pensionarii cu pensii de pana la 700 lei/prevazute a fi finantate din veniturile proprii ale M.S. sub forma de transferuri catre bugetul F.N.U.A.S.S.</t>
  </si>
  <si>
    <t>66.05.20.12</t>
  </si>
  <si>
    <t>42.05.53</t>
  </si>
  <si>
    <t xml:space="preserve">Sume alocate din bugetul de stat, altele decat cele de echilibrare, prin bugetul Ministerului Sanatatii </t>
  </si>
  <si>
    <t>12.05</t>
  </si>
  <si>
    <t>12.05.09</t>
  </si>
  <si>
    <t>Alte impozite si taxe generale pe bunuri si servicii</t>
  </si>
  <si>
    <t>Venituri din contributia datorata pentru medicamente finantate din Fondul national unic de asigurari sociale de sanatate si din bugetul Ministerului Sanatatii</t>
  </si>
  <si>
    <t xml:space="preserve">Subventii primite de bugetul fondului national unic de asigurari sociale de sanatate </t>
  </si>
  <si>
    <t>21.05.03.05</t>
  </si>
  <si>
    <t>Contibutii de asigurari sociale de sanatate restituite</t>
  </si>
  <si>
    <t>Contributii de asigurari sociale de sanatate datorate de persoane care realizeaza venituri din activitati independente si alte activitati si persoanele care nu realizeaza venituri</t>
  </si>
  <si>
    <t>21.05.16</t>
  </si>
  <si>
    <t>21.05.17</t>
  </si>
  <si>
    <t>21.05.18</t>
  </si>
  <si>
    <t>21.05.19</t>
  </si>
  <si>
    <t>21.05.20</t>
  </si>
  <si>
    <t>21.05.21</t>
  </si>
  <si>
    <t>Contributia individuala de asigurari sociale de sanatate datorata de persoanele care realizeaza venituri din drepturi de proprietate intelectuala</t>
  </si>
  <si>
    <t>Contributia individuala de asigurari sociale de sanatate datorata de persoanele care realizeaza venituri din activitati desfasurate in baza contractelor/conventiilor civile incheiate potrivit Codului civil, precum si a contractelor pe agent</t>
  </si>
  <si>
    <t>Contributia individuala de asigurari sociale de sanatate datorata de persoanele care realizeaza venituri din activitatea de expertiza contabila si tehnica, judiciara si extrajudiciara</t>
  </si>
  <si>
    <t>Contributia individuala de asigurari sociale de sanatate datorata de persoanele care realizeaza venitul obtinut dintr-o asociere cu o microintreprindere care nu genereza o persoana juridica</t>
  </si>
  <si>
    <t>Contributia individuala de asigurari sociale de sanatate datorata de persoanele care realizeaza venituri , in regim de retinere la sursa a impozitului pe venit, din asocierile fara personalitate juridica</t>
  </si>
  <si>
    <t>Contributia individuala de asigurari sociale de sanatate datorata de persoanele care realizeaza venituri , in regim de retinere la sursa a impozitului pe venit, din activitati agricole</t>
  </si>
  <si>
    <t>12.05.10</t>
  </si>
  <si>
    <t>Venituri din contributia datorata pentru medicamente finantate din Fondul national unic de asigurari sociale de sanatate pana la data de 30 septembrie 2011</t>
  </si>
  <si>
    <t>Constructii</t>
  </si>
  <si>
    <t>Reparatii capitale aferente activelor fixe</t>
  </si>
  <si>
    <t xml:space="preserve">    ~ Subprogramul de monitorizarea activa a terapiilor specifice oncologice </t>
  </si>
  <si>
    <t xml:space="preserve">                   ~ PET - CT</t>
  </si>
  <si>
    <t xml:space="preserve">    ~  sume pentru evaluarea anuala a bolnavilor cu diabet zaharat (hemoglobina glicata)</t>
  </si>
  <si>
    <r>
      <t xml:space="preserve">    ~ activitatea curenta</t>
    </r>
    <r>
      <rPr>
        <sz val="10"/>
        <color indexed="9"/>
        <rFont val="Arial"/>
        <family val="2"/>
      </rPr>
      <t xml:space="preserve">, </t>
    </r>
    <r>
      <rPr>
        <sz val="10"/>
        <rFont val="Arial"/>
        <family val="2"/>
      </rPr>
      <t>din care:</t>
    </r>
  </si>
  <si>
    <t>Alte drepturi salariale in bani, din care:</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</si>
  <si>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</si>
  <si>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</si>
  <si>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</si>
  <si>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</si>
  <si>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</si>
  <si>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</si>
  <si>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</si>
  <si>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</si>
  <si>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</si>
  <si>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 xml:space="preserve">           -hotarari judecatoresti conform OUG 71/2009; OUG 92/2012</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</si>
  <si>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</si>
  <si>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</si>
  <si>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</si>
  <si>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</si>
  <si>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</si>
  <si>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</si>
  <si>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</si>
  <si>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</si>
  <si>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</si>
  <si>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</si>
  <si>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</si>
  <si>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</si>
  <si>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 xml:space="preserve"> Plati efectuate in anii precedenti si recuperate in anul curent- Sanatate</t>
  </si>
  <si>
    <t>Servicii medicale de hemodializa si dializa peritoneala,din care:</t>
  </si>
  <si>
    <t>Dispozitive si echipamente medicale, din care:</t>
  </si>
  <si>
    <t>Asistenta medicala  pentru specialitati clinice, din care:</t>
  </si>
  <si>
    <t>Unitati de recuperare-reabilitare a sanatatii, din care:</t>
  </si>
  <si>
    <t>Ingrijiri medicale la domiciliu, din care:</t>
  </si>
  <si>
    <t>Prestatii medicale acordate in baza documentelor internationale, din care:</t>
  </si>
  <si>
    <t>Servicii publice descentralizate, din care:</t>
  </si>
  <si>
    <t>Indemnizatii de detasare</t>
  </si>
  <si>
    <t>21.05.22</t>
  </si>
  <si>
    <t>Contributia individuala de asigurari sociale de sanatate datorata de persoanele care realizeaza venituri din arendarea bunurilor agricole</t>
  </si>
  <si>
    <t>20.05.03.03</t>
  </si>
  <si>
    <t>Veniuri incasate in urma valorificarii creantelor de catre  AVAS</t>
  </si>
  <si>
    <t>Salarii de baza din care:</t>
  </si>
  <si>
    <t xml:space="preserve">      -salarii de baza</t>
  </si>
  <si>
    <t xml:space="preserve">      -concedii medicale</t>
  </si>
  <si>
    <t xml:space="preserve">      -altele</t>
  </si>
  <si>
    <t xml:space="preserve">           -concedii medicale</t>
  </si>
  <si>
    <t xml:space="preserve">           -altele</t>
  </si>
  <si>
    <t xml:space="preserve">Prevederi bugetare trimestriale </t>
  </si>
  <si>
    <t>Credite bugetare trimestriale cumulate</t>
  </si>
  <si>
    <t>21.05.23</t>
  </si>
  <si>
    <t>Contributia individuala de asigurari sociale de sanatate datorata de persoanele care realizeaza venituri din cedarea folosintei bunurilor</t>
  </si>
  <si>
    <t>Venituri din compensarea creantelor din despagubiri</t>
  </si>
  <si>
    <t>Alte bunuri si servicii pentru intretinere si functionare, din care:</t>
  </si>
  <si>
    <t xml:space="preserve"> - sume pentru servicii poştale în vederea distribuţiei cardurilor naţionale </t>
  </si>
  <si>
    <t xml:space="preserve"> Subprogramul de reconstructie mamara dupa afectiuni oncologice prin endoprotezare</t>
  </si>
  <si>
    <t>Ec. Viorel DEGHID</t>
  </si>
  <si>
    <t>Ec. Rata Ana Maria</t>
  </si>
  <si>
    <t>0262/215207/124</t>
  </si>
  <si>
    <t>CONT DE EXECUTIE CHELTUIELI DECEMBRIE2014</t>
  </si>
  <si>
    <t>CONT DE EXECUTIE VENITURI DECEMBRIE 2014</t>
  </si>
  <si>
    <t>21.05.24</t>
  </si>
  <si>
    <t>Regularizari</t>
  </si>
  <si>
    <t xml:space="preserve">Ec. Adriana HLUHANIUC </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</si>
</sst>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_ ;[Red]\-#,##0.00\ "/>
    <numFmt numFmtId="176" formatCode="#,##0.00;[Red]#,##0.00"/>
    <numFmt numFmtId="177" formatCode="0.00;[Red]0.00"/>
    <numFmt numFmtId="178" formatCode="#,##0_ ;[Red]\-#,##0\ "/>
    <numFmt numFmtId="179" formatCode="0_ ;[Red]\-0\ "/>
    <numFmt numFmtId="180" formatCode="#,##0.00_ ;\-#,##0.00\ "/>
    <numFmt numFmtId="181" formatCode="_-* #,##0\ _L_E_I_-;\-* #,##0\ _L_E_I_-;_-* &quot;-&quot;\ _L_E_I_-;_-@_-"/>
    <numFmt numFmtId="182" formatCode="_-* #,##0.00\ _L_E_I_-;\-* #,##0.00\ _L_E_I_-;_-* &quot;-&quot;??\ _L_E_I_-;_-@_-"/>
    <numFmt numFmtId="183" formatCode="#,##0.0000"/>
    <numFmt numFmtId="184" formatCode="#,##0.000000000"/>
    <numFmt numFmtId="185" formatCode="#,##0.00000000000000"/>
    <numFmt numFmtId="186" formatCode="#,##0.0000000000000000"/>
    <numFmt numFmtId="187" formatCode="#,##0.0000000"/>
    <numFmt numFmtId="188" formatCode="#,##0.0_ ;[Red]\-#,##0.0\ "/>
    <numFmt numFmtId="189" formatCode="0.00000"/>
    <numFmt numFmtId="190" formatCode="0.0000"/>
    <numFmt numFmtId="191" formatCode="0.000"/>
    <numFmt numFmtId="192" formatCode="0.0"/>
    <numFmt numFmtId="193" formatCode="0.000000000"/>
    <numFmt numFmtId="194" formatCode="0.00000000"/>
    <numFmt numFmtId="195" formatCode="0.0000000"/>
    <numFmt numFmtId="196" formatCode="0.000000"/>
    <numFmt numFmtId="197" formatCode="&quot;Da&quot;;&quot;Da&quot;;&quot;Nu&quot;"/>
    <numFmt numFmtId="198" formatCode="&quot;Adevărat&quot;;&quot;Adevărat&quot;;&quot;Fals&quot;"/>
    <numFmt numFmtId="199" formatCode="&quot;Activat&quot;;&quot;Activat&quot;;&quot;Dezactivat&quot;"/>
    <numFmt numFmtId="200" formatCode="#,##0.00000"/>
    <numFmt numFmtId="201" formatCode="#,##0.000000"/>
    <numFmt numFmtId="202" formatCode="#,##0.00000000"/>
    <numFmt numFmtId="203" formatCode="#,##0.0000000000"/>
    <numFmt numFmtId="204" formatCode="#,##0.00000000000"/>
    <numFmt numFmtId="205" formatCode="#,##0;[Red]#,##0"/>
    <numFmt numFmtId="206" formatCode="0_ ;\-0\ "/>
    <numFmt numFmtId="207" formatCode="_-* #,##0\ _L_e_i_-;\-* #,##0\ _L_e_i_-;_-* &quot;-&quot;\ _L_e_i_-;_-@_-"/>
    <numFmt numFmtId="208" formatCode="_-* #,##0.00\ _L_e_i_-;\-* #,##0.00\ _L_e_i_-;_-* &quot;-&quot;??\ _L_e_i_-;_-@_-"/>
    <numFmt numFmtId="209" formatCode="#,##0.0\ &quot;lei&quot;"/>
    <numFmt numFmtId="210" formatCode="#,##0.000000000000"/>
    <numFmt numFmtId="211" formatCode="[$-418]d\ mmmm\ yyyy"/>
    <numFmt numFmtId="212" formatCode="[$-418]mmmm\-yy;@"/>
    <numFmt numFmtId="213" formatCode="#,##0.0000000000000"/>
    <numFmt numFmtId="214" formatCode="#,##0.000000000000000"/>
    <numFmt numFmtId="215" formatCode="#,##0.00000000000000000"/>
    <numFmt numFmtId="216" formatCode="#,##0.000000000000000000"/>
  </numFmts>
  <fonts count="50">
    <font>
      <sz val="10"/>
      <name val="Arial"/>
      <family val="0"/>
    </font>
    <font>
      <u val="single"/>
      <sz val="10"/>
      <color indexed="12"/>
      <name val="Arial"/>
      <family val="0"/>
    </font>
    <font>
      <u val="single"/>
      <sz val="10"/>
      <color indexed="36"/>
      <name val="Arial"/>
      <family val="0"/>
    </font>
    <font>
      <b/>
      <i/>
      <sz val="14"/>
      <name val="Arial"/>
      <family val="2"/>
    </font>
    <font>
      <b/>
      <i/>
      <sz val="10"/>
      <name val="Arial"/>
      <family val="2"/>
    </font>
    <font>
      <b/>
      <sz val="9"/>
      <name val="Arial"/>
      <family val="2"/>
    </font>
    <font>
      <sz val="8"/>
      <name val="Arial"/>
      <family val="2"/>
    </font>
    <font>
      <sz val="9"/>
      <name val="Arial"/>
      <family val="2"/>
    </font>
    <font>
      <b/>
      <sz val="10"/>
      <name val="Arial"/>
      <family val="2"/>
    </font>
    <font>
      <b/>
      <i/>
      <sz val="8"/>
      <name val="Arial"/>
      <family val="2"/>
    </font>
    <font>
      <i/>
      <sz val="8"/>
      <name val="Arial"/>
      <family val="2"/>
    </font>
    <font>
      <sz val="11"/>
      <name val="Times New Roman CE"/>
      <family val="0"/>
    </font>
    <font>
      <sz val="10"/>
      <color indexed="8"/>
      <name val="Arial"/>
      <family val="2"/>
    </font>
    <font>
      <sz val="11"/>
      <name val="Arial"/>
      <family val="2"/>
    </font>
    <font>
      <i/>
      <sz val="11"/>
      <name val="Arial"/>
      <family val="2"/>
    </font>
    <font>
      <b/>
      <sz val="12"/>
      <name val="Arial"/>
      <family val="2"/>
    </font>
    <font>
      <b/>
      <sz val="14"/>
      <name val="Arial"/>
      <family val="2"/>
    </font>
    <font>
      <b/>
      <i/>
      <sz val="11"/>
      <name val="Arial"/>
      <family val="2"/>
    </font>
    <font>
      <b/>
      <sz val="11"/>
      <name val="Arial"/>
      <family val="2"/>
    </font>
    <font>
      <b/>
      <i/>
      <sz val="11"/>
      <color indexed="10"/>
      <name val="Arial"/>
      <family val="2"/>
    </font>
    <font>
      <b/>
      <sz val="9"/>
      <color indexed="10"/>
      <name val="Arial"/>
      <family val="2"/>
    </font>
    <font>
      <sz val="10"/>
      <color indexed="10"/>
      <name val="Arial"/>
      <family val="2"/>
    </font>
    <font>
      <b/>
      <i/>
      <sz val="10"/>
      <color indexed="10"/>
      <name val="Arial"/>
      <family val="2"/>
    </font>
    <font>
      <i/>
      <sz val="8"/>
      <color indexed="10"/>
      <name val="Arial"/>
      <family val="2"/>
    </font>
    <font>
      <b/>
      <i/>
      <sz val="12"/>
      <name val="Arial"/>
      <family val="2"/>
    </font>
    <font>
      <sz val="10"/>
      <color indexed="9"/>
      <name val="Arial"/>
      <family val="2"/>
    </font>
    <font>
      <i/>
      <sz val="10"/>
      <name val="Arial"/>
      <family val="2"/>
    </font>
    <font>
      <i/>
      <sz val="9"/>
      <name val="Arial"/>
      <family val="2"/>
    </font>
    <font>
      <i/>
      <sz val="10"/>
      <color indexed="8"/>
      <name val="Arial"/>
      <family val="2"/>
    </font>
    <font>
      <b/>
      <sz val="10"/>
      <color indexed="10"/>
      <name val="Arial"/>
      <family val="2"/>
    </font>
    <font>
      <b/>
      <sz val="10"/>
      <color indexed="45"/>
      <name val="Arial"/>
      <family val="0"/>
    </font>
    <font>
      <sz val="10"/>
      <color indexed="45"/>
      <name val="Arial"/>
      <family val="0"/>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8">
    <xf numFmtId="0" fontId="0" fillId="0" borderId="0" xfId="0" applyAlignment="1">
      <alignment/>
    </xf>
    <xf numFmtId="0" fontId="0" fillId="0" borderId="0" xfId="0" applyFill="1" applyAlignment="1">
      <alignment/>
    </xf>
    <xf numFmtId="3" fontId="0" fillId="0" borderId="0" xfId="0" applyNumberFormat="1" applyFill="1" applyAlignment="1">
      <alignment/>
    </xf>
    <xf numFmtId="49" fontId="6" fillId="0" borderId="0" xfId="0" applyNumberFormat="1" applyFont="1" applyFill="1" applyBorder="1" applyAlignment="1">
      <alignment vertical="top" wrapText="1"/>
    </xf>
    <xf numFmtId="3" fontId="7" fillId="0" borderId="0" xfId="0" applyNumberFormat="1" applyFont="1" applyFill="1" applyBorder="1" applyAlignment="1">
      <alignment/>
    </xf>
    <xf numFmtId="3" fontId="8" fillId="0" borderId="0" xfId="0" applyNumberFormat="1" applyFont="1" applyFill="1" applyBorder="1" applyAlignment="1">
      <alignment horizontal="center" wrapText="1"/>
    </xf>
    <xf numFmtId="0" fontId="0" fillId="0" borderId="0" xfId="0" applyFill="1" applyBorder="1" applyAlignment="1">
      <alignment/>
    </xf>
    <xf numFmtId="0" fontId="7" fillId="0" borderId="0" xfId="0" applyFont="1" applyFill="1" applyAlignment="1">
      <alignment/>
    </xf>
    <xf numFmtId="0" fontId="10" fillId="0" borderId="0" xfId="0" applyFont="1" applyFill="1" applyAlignment="1">
      <alignment/>
    </xf>
    <xf numFmtId="4" fontId="8" fillId="0" borderId="0" xfId="0" applyNumberFormat="1" applyFont="1" applyFill="1" applyBorder="1" applyAlignment="1">
      <alignment/>
    </xf>
    <xf numFmtId="0" fontId="8" fillId="0" borderId="0" xfId="0" applyFont="1" applyFill="1" applyAlignment="1">
      <alignment/>
    </xf>
    <xf numFmtId="0" fontId="0" fillId="0" borderId="0" xfId="0" applyFont="1" applyFill="1" applyAlignment="1">
      <alignment/>
    </xf>
    <xf numFmtId="4" fontId="0" fillId="0" borderId="0" xfId="0" applyNumberFormat="1" applyFill="1" applyBorder="1" applyAlignment="1">
      <alignment/>
    </xf>
    <xf numFmtId="0" fontId="0" fillId="0" borderId="0" xfId="0" applyFont="1" applyFill="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Alignment="1">
      <alignment wrapText="1"/>
    </xf>
    <xf numFmtId="0" fontId="8" fillId="0" borderId="0" xfId="0" applyFont="1" applyFill="1" applyAlignment="1">
      <alignment vertical="center" wrapText="1"/>
    </xf>
    <xf numFmtId="49" fontId="5" fillId="0" borderId="10" xfId="0" applyNumberFormat="1" applyFont="1" applyFill="1" applyBorder="1" applyAlignment="1">
      <alignment horizontal="left"/>
    </xf>
    <xf numFmtId="49" fontId="7" fillId="0" borderId="10" xfId="0" applyNumberFormat="1" applyFont="1" applyFill="1" applyBorder="1" applyAlignment="1">
      <alignment horizontal="left"/>
    </xf>
    <xf numFmtId="4" fontId="0" fillId="0" borderId="10" xfId="0" applyNumberFormat="1" applyFont="1" applyFill="1" applyBorder="1" applyAlignment="1">
      <alignment wrapText="1"/>
    </xf>
    <xf numFmtId="4" fontId="8" fillId="0" borderId="10" xfId="0" applyNumberFormat="1" applyFont="1" applyFill="1" applyBorder="1" applyAlignment="1">
      <alignment wrapText="1"/>
    </xf>
    <xf numFmtId="4" fontId="12" fillId="0" borderId="10" xfId="0" applyNumberFormat="1" applyFont="1" applyFill="1" applyBorder="1" applyAlignment="1">
      <alignment wrapText="1"/>
    </xf>
    <xf numFmtId="49" fontId="7" fillId="0" borderId="10" xfId="0" applyNumberFormat="1" applyFont="1" applyFill="1" applyBorder="1" applyAlignment="1" applyProtection="1">
      <alignment horizontal="left" vertical="center"/>
      <protection/>
    </xf>
    <xf numFmtId="4" fontId="12" fillId="0" borderId="10" xfId="0" applyNumberFormat="1" applyFont="1" applyFill="1" applyBorder="1" applyAlignment="1" applyProtection="1">
      <alignment horizontal="left" wrapText="1"/>
      <protection/>
    </xf>
    <xf numFmtId="4" fontId="7"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0" fontId="7" fillId="0" borderId="10" xfId="0" applyFont="1" applyFill="1" applyBorder="1" applyAlignment="1">
      <alignment wrapText="1"/>
    </xf>
    <xf numFmtId="175" fontId="0" fillId="0" borderId="10" xfId="0" applyNumberFormat="1" applyFont="1" applyFill="1" applyBorder="1" applyAlignment="1" applyProtection="1">
      <alignment wrapText="1"/>
      <protection/>
    </xf>
    <xf numFmtId="0" fontId="0" fillId="0" borderId="0" xfId="0" applyFont="1" applyFill="1" applyAlignment="1">
      <alignment wrapText="1"/>
    </xf>
    <xf numFmtId="49" fontId="5" fillId="0" borderId="10" xfId="0" applyNumberFormat="1" applyFont="1" applyFill="1" applyBorder="1" applyAlignment="1">
      <alignment horizontal="left"/>
    </xf>
    <xf numFmtId="0" fontId="8" fillId="0" borderId="0" xfId="0" applyFont="1" applyFill="1" applyBorder="1" applyAlignment="1">
      <alignment/>
    </xf>
    <xf numFmtId="0" fontId="0" fillId="0" borderId="10" xfId="0" applyFont="1" applyFill="1" applyBorder="1" applyAlignment="1">
      <alignment wrapText="1"/>
    </xf>
    <xf numFmtId="175" fontId="0" fillId="0" borderId="10" xfId="58" applyNumberFormat="1" applyFont="1" applyFill="1" applyBorder="1" applyAlignment="1" applyProtection="1">
      <alignment wrapText="1"/>
      <protection/>
    </xf>
    <xf numFmtId="0" fontId="13" fillId="0" borderId="0" xfId="0" applyFont="1" applyFill="1" applyAlignment="1">
      <alignment wrapText="1"/>
    </xf>
    <xf numFmtId="0" fontId="13" fillId="0" borderId="0" xfId="0" applyFont="1" applyFill="1" applyAlignment="1">
      <alignment/>
    </xf>
    <xf numFmtId="175" fontId="8" fillId="0" borderId="10" xfId="58" applyNumberFormat="1" applyFont="1" applyFill="1" applyBorder="1" applyAlignment="1" applyProtection="1">
      <alignment horizontal="left" wrapText="1"/>
      <protection/>
    </xf>
    <xf numFmtId="175" fontId="8" fillId="0" borderId="10" xfId="58" applyNumberFormat="1" applyFont="1" applyFill="1" applyBorder="1" applyAlignment="1">
      <alignment wrapText="1"/>
      <protection/>
    </xf>
    <xf numFmtId="175" fontId="0" fillId="0" borderId="10" xfId="58" applyNumberFormat="1" applyFont="1" applyFill="1" applyBorder="1" applyAlignment="1">
      <alignment wrapText="1"/>
      <protection/>
    </xf>
    <xf numFmtId="175" fontId="0" fillId="0" borderId="10" xfId="58" applyNumberFormat="1" applyFont="1" applyFill="1" applyBorder="1" applyAlignment="1" applyProtection="1">
      <alignment horizontal="left" vertical="center" wrapText="1"/>
      <protection/>
    </xf>
    <xf numFmtId="175" fontId="0" fillId="0" borderId="10" xfId="57" applyNumberFormat="1" applyFont="1" applyFill="1" applyBorder="1" applyAlignment="1">
      <alignment vertical="top" wrapText="1"/>
      <protection/>
    </xf>
    <xf numFmtId="175" fontId="8" fillId="0" borderId="10" xfId="58" applyNumberFormat="1" applyFont="1" applyFill="1" applyBorder="1" applyAlignment="1">
      <alignment/>
      <protection/>
    </xf>
    <xf numFmtId="175" fontId="0" fillId="0" borderId="10" xfId="58" applyNumberFormat="1" applyFont="1" applyFill="1" applyBorder="1" applyAlignment="1">
      <alignment/>
      <protection/>
    </xf>
    <xf numFmtId="49"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8" fillId="0" borderId="10" xfId="0" applyNumberFormat="1" applyFont="1" applyFill="1" applyBorder="1" applyAlignment="1">
      <alignment vertical="top" wrapText="1"/>
    </xf>
    <xf numFmtId="3" fontId="8" fillId="0" borderId="10" xfId="0" applyNumberFormat="1" applyFont="1" applyFill="1" applyBorder="1" applyAlignment="1">
      <alignment vertical="top" wrapText="1"/>
    </xf>
    <xf numFmtId="49" fontId="0" fillId="0" borderId="10" xfId="0" applyNumberFormat="1" applyFont="1" applyFill="1" applyBorder="1" applyAlignment="1">
      <alignment vertical="top" wrapText="1"/>
    </xf>
    <xf numFmtId="3" fontId="0" fillId="0" borderId="10" xfId="0" applyNumberFormat="1" applyFont="1" applyFill="1" applyBorder="1" applyAlignment="1" applyProtection="1">
      <alignment vertical="top" wrapText="1"/>
      <protection/>
    </xf>
    <xf numFmtId="49" fontId="0" fillId="0" borderId="10" xfId="0" applyNumberFormat="1" applyFont="1" applyFill="1" applyBorder="1" applyAlignment="1" applyProtection="1">
      <alignment vertical="top" wrapText="1"/>
      <protection/>
    </xf>
    <xf numFmtId="49" fontId="0" fillId="0" borderId="10"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3" fontId="4" fillId="0" borderId="0" xfId="0" applyNumberFormat="1" applyFont="1" applyFill="1" applyBorder="1" applyAlignment="1">
      <alignment horizontal="center" wrapText="1"/>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xf>
    <xf numFmtId="0" fontId="14" fillId="0" borderId="0" xfId="0" applyFont="1" applyFill="1" applyAlignment="1">
      <alignment horizontal="left" wrapText="1"/>
    </xf>
    <xf numFmtId="4" fontId="8" fillId="0" borderId="10" xfId="58" applyNumberFormat="1" applyFont="1" applyFill="1" applyBorder="1" applyAlignment="1" applyProtection="1">
      <alignment horizontal="right" wrapText="1"/>
      <protection/>
    </xf>
    <xf numFmtId="4" fontId="8"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8" fillId="0" borderId="10" xfId="58" applyNumberFormat="1" applyFont="1" applyFill="1" applyBorder="1" applyAlignment="1">
      <alignment horizontal="right"/>
      <protection/>
    </xf>
    <xf numFmtId="4" fontId="0" fillId="0" borderId="10" xfId="58" applyNumberFormat="1" applyFont="1" applyFill="1" applyBorder="1" applyAlignment="1">
      <alignment horizontal="right" wrapText="1"/>
      <protection/>
    </xf>
    <xf numFmtId="3" fontId="0" fillId="0" borderId="0" xfId="0" applyNumberFormat="1" applyFont="1" applyFill="1" applyAlignment="1">
      <alignment/>
    </xf>
    <xf numFmtId="3" fontId="16" fillId="0" borderId="0" xfId="0" applyNumberFormat="1" applyFont="1" applyFill="1" applyAlignment="1">
      <alignment horizontal="center"/>
    </xf>
    <xf numFmtId="0" fontId="16" fillId="0" borderId="0" xfId="0" applyFont="1" applyFill="1" applyAlignment="1">
      <alignment horizontal="center"/>
    </xf>
    <xf numFmtId="49" fontId="8" fillId="0" borderId="10" xfId="0" applyNumberFormat="1" applyFont="1" applyFill="1" applyBorder="1" applyAlignment="1">
      <alignment vertical="top" wrapText="1"/>
    </xf>
    <xf numFmtId="175" fontId="8" fillId="0" borderId="10" xfId="58" applyNumberFormat="1" applyFont="1" applyFill="1" applyBorder="1" applyAlignment="1">
      <alignment wrapText="1"/>
      <protection/>
    </xf>
    <xf numFmtId="0" fontId="9" fillId="0" borderId="0" xfId="0" applyFont="1" applyFill="1" applyAlignment="1">
      <alignment/>
    </xf>
    <xf numFmtId="175" fontId="8" fillId="0" borderId="10" xfId="59" applyNumberFormat="1" applyFont="1" applyFill="1" applyBorder="1" applyAlignment="1" applyProtection="1">
      <alignment vertical="top" wrapText="1"/>
      <protection/>
    </xf>
    <xf numFmtId="4" fontId="4" fillId="0" borderId="10" xfId="0" applyNumberFormat="1" applyFont="1" applyFill="1" applyBorder="1" applyAlignment="1">
      <alignment horizontal="right"/>
    </xf>
    <xf numFmtId="0" fontId="8" fillId="0" borderId="0" xfId="0" applyFont="1" applyFill="1" applyAlignment="1">
      <alignment wrapText="1"/>
    </xf>
    <xf numFmtId="0" fontId="8" fillId="0" borderId="0" xfId="0" applyFont="1" applyFill="1" applyAlignment="1">
      <alignment/>
    </xf>
    <xf numFmtId="0" fontId="8" fillId="0" borderId="0" xfId="0" applyFont="1" applyFill="1" applyBorder="1" applyAlignment="1">
      <alignment/>
    </xf>
    <xf numFmtId="4" fontId="8" fillId="0" borderId="0" xfId="0" applyNumberFormat="1" applyFont="1" applyFill="1" applyBorder="1" applyAlignment="1">
      <alignment/>
    </xf>
    <xf numFmtId="49" fontId="13" fillId="0" borderId="10" xfId="0" applyNumberFormat="1" applyFont="1" applyFill="1" applyBorder="1" applyAlignment="1">
      <alignment vertical="top" wrapText="1"/>
    </xf>
    <xf numFmtId="175" fontId="17" fillId="0" borderId="10" xfId="58" applyNumberFormat="1" applyFont="1" applyFill="1" applyBorder="1" applyAlignment="1">
      <alignment wrapText="1"/>
      <protection/>
    </xf>
    <xf numFmtId="4" fontId="18" fillId="0" borderId="10" xfId="58" applyNumberFormat="1" applyFont="1" applyFill="1" applyBorder="1" applyAlignment="1" applyProtection="1">
      <alignment horizontal="right" wrapText="1"/>
      <protection/>
    </xf>
    <xf numFmtId="0" fontId="14" fillId="0" borderId="0" xfId="0" applyFont="1" applyFill="1" applyAlignment="1">
      <alignment/>
    </xf>
    <xf numFmtId="49" fontId="14" fillId="0" borderId="10" xfId="0" applyNumberFormat="1" applyFont="1" applyFill="1" applyBorder="1" applyAlignment="1">
      <alignment vertical="top" wrapText="1"/>
    </xf>
    <xf numFmtId="4" fontId="17" fillId="0" borderId="10" xfId="0" applyNumberFormat="1" applyFont="1" applyFill="1" applyBorder="1" applyAlignment="1">
      <alignment horizontal="right"/>
    </xf>
    <xf numFmtId="49" fontId="18" fillId="0" borderId="10" xfId="0" applyNumberFormat="1" applyFont="1" applyFill="1" applyBorder="1" applyAlignment="1">
      <alignment vertical="top" wrapText="1"/>
    </xf>
    <xf numFmtId="175" fontId="18" fillId="0" borderId="10" xfId="58" applyNumberFormat="1" applyFont="1" applyFill="1" applyBorder="1" applyAlignment="1">
      <alignment wrapText="1"/>
      <protection/>
    </xf>
    <xf numFmtId="4" fontId="18" fillId="0" borderId="10" xfId="58" applyNumberFormat="1" applyFont="1" applyFill="1" applyBorder="1" applyAlignment="1">
      <alignment horizontal="right" wrapText="1"/>
      <protection/>
    </xf>
    <xf numFmtId="3" fontId="20" fillId="0" borderId="0" xfId="0" applyNumberFormat="1" applyFont="1" applyFill="1" applyAlignment="1">
      <alignment/>
    </xf>
    <xf numFmtId="0" fontId="20" fillId="0" borderId="0" xfId="0" applyFont="1" applyFill="1" applyAlignment="1">
      <alignment/>
    </xf>
    <xf numFmtId="4" fontId="0" fillId="0" borderId="10" xfId="58" applyNumberFormat="1" applyFont="1" applyFill="1" applyBorder="1" applyAlignment="1">
      <alignment wrapText="1"/>
      <protection/>
    </xf>
    <xf numFmtId="4" fontId="11" fillId="0" borderId="10" xfId="0" applyNumberFormat="1" applyFont="1" applyFill="1" applyBorder="1" applyAlignment="1">
      <alignment wrapText="1"/>
    </xf>
    <xf numFmtId="0" fontId="4" fillId="0" borderId="0" xfId="0" applyFont="1" applyFill="1" applyAlignment="1">
      <alignment horizontal="left"/>
    </xf>
    <xf numFmtId="4" fontId="3" fillId="0" borderId="0" xfId="0" applyNumberFormat="1" applyFont="1" applyFill="1" applyAlignment="1">
      <alignment horizontal="center"/>
    </xf>
    <xf numFmtId="0" fontId="3" fillId="0" borderId="0" xfId="0" applyFont="1" applyFill="1" applyAlignment="1">
      <alignment horizontal="left"/>
    </xf>
    <xf numFmtId="0" fontId="8"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8" fillId="0" borderId="0" xfId="0" applyNumberFormat="1" applyFont="1" applyFill="1" applyBorder="1" applyAlignment="1">
      <alignment horizontal="center" vertical="center" wrapText="1"/>
    </xf>
    <xf numFmtId="0" fontId="0" fillId="0" borderId="0" xfId="0" applyFont="1" applyFill="1" applyBorder="1" applyAlignment="1">
      <alignment/>
    </xf>
    <xf numFmtId="3" fontId="8" fillId="0" borderId="10" xfId="0" applyNumberFormat="1" applyFont="1" applyFill="1" applyBorder="1" applyAlignment="1">
      <alignment horizontal="center" wrapText="1"/>
    </xf>
    <xf numFmtId="3" fontId="8" fillId="0" borderId="0" xfId="0" applyNumberFormat="1" applyFont="1" applyFill="1" applyBorder="1" applyAlignment="1">
      <alignment horizontal="center"/>
    </xf>
    <xf numFmtId="3" fontId="0" fillId="0" borderId="0" xfId="0" applyNumberFormat="1" applyFont="1" applyFill="1" applyBorder="1" applyAlignment="1">
      <alignment/>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13" fillId="0" borderId="0" xfId="0" applyFont="1" applyFill="1" applyBorder="1" applyAlignment="1">
      <alignment/>
    </xf>
    <xf numFmtId="4" fontId="13" fillId="0" borderId="0" xfId="0" applyNumberFormat="1" applyFont="1" applyFill="1" applyBorder="1" applyAlignment="1">
      <alignment/>
    </xf>
    <xf numFmtId="4" fontId="0" fillId="0" borderId="0" xfId="0" applyNumberFormat="1" applyFill="1" applyAlignment="1">
      <alignment/>
    </xf>
    <xf numFmtId="0" fontId="0" fillId="0" borderId="10" xfId="0" applyFont="1" applyFill="1" applyBorder="1" applyAlignment="1">
      <alignment horizontal="left" vertical="center" wrapText="1"/>
    </xf>
    <xf numFmtId="0" fontId="13" fillId="0" borderId="10" xfId="0" applyFont="1" applyFill="1" applyBorder="1" applyAlignment="1">
      <alignment wrapText="1"/>
    </xf>
    <xf numFmtId="4" fontId="13" fillId="0" borderId="10" xfId="58" applyNumberFormat="1" applyFont="1" applyFill="1" applyBorder="1" applyAlignment="1" applyProtection="1">
      <alignment wrapText="1"/>
      <protection/>
    </xf>
    <xf numFmtId="4" fontId="13" fillId="0" borderId="10" xfId="58" applyNumberFormat="1" applyFont="1" applyFill="1" applyBorder="1" applyAlignment="1">
      <alignment wrapText="1"/>
      <protection/>
    </xf>
    <xf numFmtId="0" fontId="18" fillId="0" borderId="10" xfId="0" applyFont="1" applyFill="1" applyBorder="1" applyAlignment="1">
      <alignment wrapText="1"/>
    </xf>
    <xf numFmtId="4" fontId="18" fillId="0" borderId="10" xfId="58" applyNumberFormat="1" applyFont="1" applyFill="1" applyBorder="1" applyAlignment="1" applyProtection="1">
      <alignment wrapText="1"/>
      <protection/>
    </xf>
    <xf numFmtId="4" fontId="8" fillId="0" borderId="10" xfId="0" applyNumberFormat="1" applyFont="1" applyFill="1" applyBorder="1" applyAlignment="1">
      <alignment/>
    </xf>
    <xf numFmtId="4" fontId="8" fillId="0" borderId="10" xfId="58" applyNumberFormat="1" applyFont="1" applyFill="1" applyBorder="1" applyAlignment="1" applyProtection="1">
      <alignment wrapText="1"/>
      <protection/>
    </xf>
    <xf numFmtId="49" fontId="8" fillId="0" borderId="10" xfId="0" applyNumberFormat="1" applyFont="1" applyFill="1" applyBorder="1" applyAlignment="1" applyProtection="1">
      <alignment vertical="top" wrapText="1"/>
      <protection/>
    </xf>
    <xf numFmtId="178" fontId="8" fillId="0" borderId="10" xfId="58" applyNumberFormat="1" applyFont="1" applyFill="1" applyBorder="1" applyAlignment="1" applyProtection="1">
      <alignment horizontal="left" wrapText="1"/>
      <protection/>
    </xf>
    <xf numFmtId="178" fontId="0" fillId="0" borderId="10" xfId="58" applyNumberFormat="1" applyFont="1" applyFill="1" applyBorder="1" applyAlignment="1" applyProtection="1">
      <alignment horizontal="left" wrapText="1"/>
      <protection/>
    </xf>
    <xf numFmtId="4" fontId="0" fillId="0" borderId="10" xfId="58" applyNumberFormat="1" applyFont="1" applyFill="1" applyBorder="1" applyAlignment="1" applyProtection="1">
      <alignment horizontal="left" wrapText="1"/>
      <protection/>
    </xf>
    <xf numFmtId="4" fontId="13" fillId="0" borderId="0" xfId="0" applyNumberFormat="1" applyFont="1" applyFill="1" applyAlignment="1">
      <alignment/>
    </xf>
    <xf numFmtId="49" fontId="21" fillId="0" borderId="10" xfId="0" applyNumberFormat="1" applyFont="1" applyFill="1" applyBorder="1" applyAlignment="1">
      <alignment vertical="top" wrapText="1"/>
    </xf>
    <xf numFmtId="4" fontId="22" fillId="0" borderId="10" xfId="0" applyNumberFormat="1" applyFont="1" applyFill="1" applyBorder="1" applyAlignment="1">
      <alignment horizontal="right"/>
    </xf>
    <xf numFmtId="0" fontId="23" fillId="0" borderId="0" xfId="0" applyFont="1" applyFill="1" applyAlignment="1">
      <alignment/>
    </xf>
    <xf numFmtId="4" fontId="8" fillId="0" borderId="10" xfId="58" applyNumberFormat="1" applyFont="1" applyFill="1" applyBorder="1" applyAlignment="1">
      <alignment wrapText="1"/>
      <protection/>
    </xf>
    <xf numFmtId="4" fontId="26" fillId="0" borderId="10" xfId="58" applyNumberFormat="1" applyFont="1" applyFill="1" applyBorder="1" applyAlignment="1">
      <alignment wrapText="1"/>
      <protection/>
    </xf>
    <xf numFmtId="175" fontId="4" fillId="0" borderId="10" xfId="58" applyNumberFormat="1" applyFont="1" applyFill="1" applyBorder="1" applyAlignment="1" applyProtection="1">
      <alignment wrapText="1"/>
      <protection/>
    </xf>
    <xf numFmtId="4" fontId="29" fillId="0" borderId="10" xfId="58" applyNumberFormat="1" applyFont="1" applyFill="1" applyBorder="1" applyAlignment="1" applyProtection="1">
      <alignment horizontal="right" wrapText="1"/>
      <protection/>
    </xf>
    <xf numFmtId="175" fontId="26" fillId="0" borderId="10" xfId="58" applyNumberFormat="1" applyFont="1" applyFill="1" applyBorder="1" applyAlignment="1">
      <alignment wrapText="1"/>
      <protection/>
    </xf>
    <xf numFmtId="4" fontId="29" fillId="0" borderId="10" xfId="58" applyNumberFormat="1" applyFont="1" applyFill="1" applyBorder="1" applyAlignment="1" applyProtection="1">
      <alignment horizontal="right" wrapText="1"/>
      <protection/>
    </xf>
    <xf numFmtId="4" fontId="22" fillId="0" borderId="10" xfId="0" applyNumberFormat="1" applyFont="1" applyFill="1" applyBorder="1" applyAlignment="1">
      <alignment horizontal="right"/>
    </xf>
    <xf numFmtId="4" fontId="29" fillId="0" borderId="10" xfId="58" applyNumberFormat="1" applyFont="1" applyFill="1" applyBorder="1" applyAlignment="1">
      <alignment horizontal="right" wrapText="1"/>
      <protection/>
    </xf>
    <xf numFmtId="49" fontId="7" fillId="24" borderId="10" xfId="0" applyNumberFormat="1" applyFont="1" applyFill="1" applyBorder="1" applyAlignment="1">
      <alignment horizontal="left"/>
    </xf>
    <xf numFmtId="4" fontId="0" fillId="24" borderId="10" xfId="0" applyNumberFormat="1" applyFont="1" applyFill="1" applyBorder="1" applyAlignment="1">
      <alignment wrapText="1"/>
    </xf>
    <xf numFmtId="4" fontId="0" fillId="24" borderId="0" xfId="0" applyNumberFormat="1" applyFill="1" applyBorder="1" applyAlignment="1">
      <alignment/>
    </xf>
    <xf numFmtId="4" fontId="8" fillId="24" borderId="0" xfId="0" applyNumberFormat="1" applyFont="1" applyFill="1" applyBorder="1" applyAlignment="1">
      <alignment/>
    </xf>
    <xf numFmtId="0" fontId="0" fillId="24" borderId="0" xfId="0" applyFill="1" applyBorder="1" applyAlignment="1">
      <alignment/>
    </xf>
    <xf numFmtId="0" fontId="0" fillId="24" borderId="0" xfId="0" applyFill="1" applyAlignment="1">
      <alignment/>
    </xf>
    <xf numFmtId="0" fontId="26" fillId="24" borderId="10" xfId="0" applyFont="1" applyFill="1" applyBorder="1" applyAlignment="1">
      <alignment wrapText="1"/>
    </xf>
    <xf numFmtId="3" fontId="24" fillId="0" borderId="0" xfId="0" applyNumberFormat="1" applyFont="1" applyFill="1" applyBorder="1" applyAlignment="1">
      <alignment horizontal="center"/>
    </xf>
    <xf numFmtId="175" fontId="26" fillId="0" borderId="10" xfId="58" applyNumberFormat="1" applyFont="1" applyFill="1" applyBorder="1" applyAlignment="1" applyProtection="1">
      <alignment wrapText="1"/>
      <protection/>
    </xf>
    <xf numFmtId="4" fontId="27" fillId="0" borderId="10" xfId="58" applyNumberFormat="1" applyFont="1" applyFill="1" applyBorder="1" applyAlignment="1">
      <alignment wrapText="1"/>
      <protection/>
    </xf>
    <xf numFmtId="4" fontId="27" fillId="0" borderId="10" xfId="0" applyNumberFormat="1" applyFont="1" applyFill="1" applyBorder="1" applyAlignment="1" applyProtection="1">
      <alignment wrapText="1"/>
      <protection/>
    </xf>
    <xf numFmtId="4" fontId="27" fillId="0" borderId="10" xfId="0" applyNumberFormat="1" applyFont="1" applyFill="1" applyBorder="1" applyAlignment="1" applyProtection="1">
      <alignment horizontal="left" wrapText="1"/>
      <protection/>
    </xf>
    <xf numFmtId="175" fontId="28" fillId="0" borderId="10" xfId="58" applyNumberFormat="1" applyFont="1" applyFill="1" applyBorder="1" applyAlignment="1">
      <alignment wrapText="1"/>
      <protection/>
    </xf>
    <xf numFmtId="4" fontId="27" fillId="0" borderId="10" xfId="58" applyNumberFormat="1" applyFont="1" applyFill="1" applyBorder="1" applyAlignment="1" applyProtection="1">
      <alignment wrapText="1"/>
      <protection/>
    </xf>
    <xf numFmtId="175" fontId="28" fillId="0" borderId="10" xfId="58"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7" fillId="0" borderId="10" xfId="58" applyNumberFormat="1" applyFont="1" applyFill="1" applyBorder="1" applyAlignment="1">
      <alignment wrapText="1"/>
      <protection/>
    </xf>
    <xf numFmtId="175" fontId="27" fillId="25" borderId="10" xfId="58" applyNumberFormat="1" applyFont="1" applyFill="1" applyBorder="1" applyAlignment="1">
      <alignment wrapText="1"/>
      <protection/>
    </xf>
    <xf numFmtId="175" fontId="7" fillId="0" borderId="10" xfId="58" applyNumberFormat="1" applyFont="1" applyFill="1" applyBorder="1" applyAlignment="1">
      <alignment wrapText="1"/>
      <protection/>
    </xf>
    <xf numFmtId="175" fontId="27" fillId="25" borderId="10" xfId="58" applyNumberFormat="1" applyFont="1" applyFill="1" applyBorder="1" applyAlignment="1">
      <alignment wrapText="1"/>
      <protection/>
    </xf>
    <xf numFmtId="0" fontId="27" fillId="25" borderId="10" xfId="0" applyFont="1" applyFill="1" applyBorder="1" applyAlignment="1">
      <alignment/>
    </xf>
    <xf numFmtId="4" fontId="31" fillId="0" borderId="0" xfId="0" applyNumberFormat="1" applyFont="1" applyFill="1" applyBorder="1" applyAlignment="1">
      <alignment/>
    </xf>
    <xf numFmtId="4" fontId="30" fillId="0" borderId="0" xfId="0" applyNumberFormat="1"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0" fillId="3" borderId="10" xfId="0" applyFont="1" applyFill="1" applyBorder="1" applyAlignment="1">
      <alignment wrapText="1"/>
    </xf>
    <xf numFmtId="0" fontId="5" fillId="3" borderId="10" xfId="0" applyFont="1" applyFill="1" applyBorder="1" applyAlignment="1">
      <alignment horizontal="left"/>
    </xf>
    <xf numFmtId="4" fontId="8" fillId="0" borderId="10" xfId="0" applyNumberFormat="1" applyFont="1" applyFill="1" applyBorder="1" applyAlignment="1">
      <alignment/>
    </xf>
    <xf numFmtId="4" fontId="0" fillId="24" borderId="10" xfId="0" applyNumberFormat="1" applyFont="1" applyFill="1" applyBorder="1" applyAlignment="1">
      <alignment/>
    </xf>
    <xf numFmtId="4" fontId="30" fillId="0" borderId="10" xfId="0" applyNumberFormat="1" applyFont="1" applyFill="1" applyBorder="1" applyAlignment="1">
      <alignment/>
    </xf>
    <xf numFmtId="0" fontId="18" fillId="0" borderId="0" xfId="0" applyFont="1" applyFill="1" applyAlignment="1">
      <alignment/>
    </xf>
    <xf numFmtId="3" fontId="32" fillId="0" borderId="0" xfId="0" applyNumberFormat="1" applyFont="1" applyFill="1" applyBorder="1" applyAlignment="1">
      <alignment horizontal="left"/>
    </xf>
    <xf numFmtId="0" fontId="8" fillId="0" borderId="0" xfId="0" applyFont="1" applyFill="1" applyAlignment="1">
      <alignment horizontal="center"/>
    </xf>
    <xf numFmtId="0" fontId="32" fillId="0" borderId="0" xfId="0" applyFont="1" applyFill="1" applyBorder="1" applyAlignment="1">
      <alignment horizontal="center"/>
    </xf>
    <xf numFmtId="4" fontId="8" fillId="0" borderId="0" xfId="0" applyNumberFormat="1" applyFont="1" applyFill="1" applyAlignment="1">
      <alignment horizontal="center"/>
    </xf>
    <xf numFmtId="4" fontId="8" fillId="0" borderId="0" xfId="0" applyNumberFormat="1" applyFont="1" applyFill="1" applyAlignment="1">
      <alignment/>
    </xf>
    <xf numFmtId="0" fontId="8" fillId="0" borderId="0" xfId="0" applyFont="1" applyFill="1" applyBorder="1" applyAlignment="1">
      <alignment horizontal="center" wrapText="1"/>
    </xf>
    <xf numFmtId="0" fontId="14" fillId="0" borderId="0" xfId="0" applyFont="1" applyFill="1" applyAlignment="1">
      <alignment horizontal="left" wrapText="1"/>
    </xf>
    <xf numFmtId="0" fontId="5" fillId="0" borderId="0" xfId="0" applyFont="1" applyFill="1" applyBorder="1" applyAlignment="1">
      <alignment horizontal="center" wrapText="1"/>
    </xf>
    <xf numFmtId="0" fontId="0" fillId="0" borderId="0" xfId="0" applyFill="1" applyBorder="1" applyAlignment="1">
      <alignment horizontal="center" wrapText="1"/>
    </xf>
    <xf numFmtId="0" fontId="8" fillId="0" borderId="0" xfId="0" applyFont="1" applyFill="1" applyBorder="1" applyAlignment="1">
      <alignment horizontal="center"/>
    </xf>
    <xf numFmtId="3" fontId="24" fillId="0" borderId="0" xfId="0" applyNumberFormat="1" applyFont="1" applyFill="1" applyBorder="1" applyAlignment="1">
      <alignment horizontal="center"/>
    </xf>
    <xf numFmtId="174" fontId="15" fillId="0" borderId="0" xfId="0" applyNumberFormat="1" applyFont="1" applyFill="1" applyBorder="1" applyAlignment="1" applyProtection="1">
      <alignment horizontal="center"/>
      <protection/>
    </xf>
    <xf numFmtId="0" fontId="15" fillId="0" borderId="0" xfId="0" applyFont="1" applyFill="1" applyAlignment="1">
      <alignment horizontal="center"/>
    </xf>
    <xf numFmtId="3" fontId="19" fillId="0" borderId="0"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get 2004 cf lg 507 2003 CU DEBL10% MAI cu virari" xfId="57"/>
    <cellStyle name="Normal_BUGET RECTIFICARE OUG 89 VIRARI FINALE"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sheetPr>
  <dimension ref="A1:FT137"/>
  <sheetViews>
    <sheetView tabSelected="1" zoomScale="95" zoomScaleNormal="95" zoomScalePageLayoutView="0" workbookViewId="0" topLeftCell="A1">
      <pane xSplit="2" ySplit="6" topLeftCell="C68" activePane="bottomRight" state="frozen"/>
      <selection pane="topLeft" activeCell="B17" sqref="B17"/>
      <selection pane="topRight" activeCell="B17" sqref="B17"/>
      <selection pane="bottomLeft" activeCell="B17" sqref="B17"/>
      <selection pane="bottomRight" activeCell="C85" sqref="C85"/>
    </sheetView>
  </sheetViews>
  <sheetFormatPr defaultColWidth="9.140625" defaultRowHeight="12.75"/>
  <cols>
    <col min="1" max="1" width="10.28125" style="16" bestFit="1" customWidth="1"/>
    <col min="2" max="2" width="56.421875" style="1" customWidth="1"/>
    <col min="3" max="4" width="21.8515625" style="108" customWidth="1"/>
    <col min="5" max="5" width="19.421875" style="1" customWidth="1"/>
    <col min="6" max="6" width="20.57421875" style="1" customWidth="1"/>
    <col min="7" max="7" width="16.7109375" style="6" customWidth="1"/>
    <col min="8" max="8" width="18.00390625" style="6" customWidth="1"/>
    <col min="9" max="9" width="9.28125" style="6" customWidth="1"/>
    <col min="10" max="10" width="10.00390625" style="6" customWidth="1"/>
    <col min="11" max="11" width="8.57421875" style="6" customWidth="1"/>
    <col min="12" max="12" width="10.57421875" style="6" customWidth="1"/>
    <col min="13" max="13" width="10.8515625" style="6" customWidth="1"/>
    <col min="14" max="14" width="11.00390625" style="6" customWidth="1"/>
    <col min="15" max="15" width="10.28125" style="6" customWidth="1"/>
    <col min="16" max="16" width="9.140625" style="6" customWidth="1"/>
    <col min="17" max="17" width="10.00390625" style="6" customWidth="1"/>
    <col min="18" max="18" width="10.7109375" style="6" customWidth="1"/>
    <col min="19" max="19" width="10.00390625" style="6" customWidth="1"/>
    <col min="20" max="20" width="10.28125" style="6" customWidth="1"/>
    <col min="21" max="21" width="10.00390625" style="6" customWidth="1"/>
    <col min="22" max="22" width="10.8515625" style="6" customWidth="1"/>
    <col min="23" max="23" width="9.140625" style="6" customWidth="1"/>
    <col min="24" max="24" width="9.7109375" style="6" customWidth="1"/>
    <col min="25" max="25" width="10.140625" style="6" customWidth="1"/>
    <col min="26" max="26" width="10.8515625" style="6" customWidth="1"/>
    <col min="27" max="27" width="9.7109375" style="6" customWidth="1"/>
    <col min="28" max="29" width="10.57421875" style="6" customWidth="1"/>
    <col min="30" max="30" width="10.8515625" style="6" customWidth="1"/>
    <col min="31" max="31" width="9.8515625" style="6" customWidth="1"/>
    <col min="32" max="32" width="9.00390625" style="6" customWidth="1"/>
    <col min="33" max="33" width="10.140625" style="6" customWidth="1"/>
    <col min="34" max="34" width="10.57421875" style="6" customWidth="1"/>
    <col min="35" max="35" width="10.7109375" style="6" customWidth="1"/>
    <col min="36" max="36" width="9.28125" style="6" customWidth="1"/>
    <col min="37" max="37" width="10.28125" style="6" customWidth="1"/>
    <col min="38" max="38" width="9.8515625" style="6" customWidth="1"/>
    <col min="39" max="39" width="10.7109375" style="6" customWidth="1"/>
    <col min="40" max="40" width="10.00390625" style="6" customWidth="1"/>
    <col min="41" max="41" width="10.28125" style="6" customWidth="1"/>
    <col min="42" max="42" width="9.57421875" style="6" customWidth="1"/>
    <col min="43" max="43" width="10.7109375" style="6" customWidth="1"/>
    <col min="44" max="44" width="10.140625" style="6" bestFit="1" customWidth="1"/>
    <col min="45" max="45" width="10.57421875" style="6" customWidth="1"/>
    <col min="46" max="46" width="10.00390625" style="6" customWidth="1"/>
    <col min="47" max="47" width="10.8515625" style="6" customWidth="1"/>
    <col min="48" max="48" width="10.140625" style="6" customWidth="1"/>
    <col min="49" max="49" width="9.7109375" style="6" customWidth="1"/>
    <col min="50" max="50" width="10.8515625" style="6" customWidth="1"/>
    <col min="51" max="51" width="11.140625" style="6" customWidth="1"/>
    <col min="52" max="52" width="9.140625" style="6" customWidth="1"/>
    <col min="53" max="53" width="10.57421875" style="6" customWidth="1"/>
    <col min="54" max="54" width="9.8515625" style="6" customWidth="1"/>
    <col min="55" max="55" width="10.8515625" style="6" customWidth="1"/>
    <col min="56" max="56" width="10.28125" style="6" customWidth="1"/>
    <col min="57" max="57" width="8.57421875" style="6" customWidth="1"/>
    <col min="58" max="58" width="10.421875" style="6" customWidth="1"/>
    <col min="59" max="60" width="9.8515625" style="6" customWidth="1"/>
    <col min="61" max="61" width="9.28125" style="6" customWidth="1"/>
    <col min="62" max="62" width="9.00390625" style="6" customWidth="1"/>
    <col min="63" max="63" width="10.421875" style="6" customWidth="1"/>
    <col min="64" max="64" width="11.28125" style="6" customWidth="1"/>
    <col min="65" max="65" width="9.8515625" style="6" customWidth="1"/>
    <col min="66" max="66" width="10.421875" style="6" customWidth="1"/>
    <col min="67" max="67" width="9.7109375" style="6" customWidth="1"/>
    <col min="68" max="68" width="11.140625" style="6" customWidth="1"/>
    <col min="69" max="69" width="10.421875" style="6" customWidth="1"/>
    <col min="70" max="70" width="10.00390625" style="6" customWidth="1"/>
    <col min="71" max="71" width="10.140625" style="6" customWidth="1"/>
    <col min="72" max="72" width="10.7109375" style="6" customWidth="1"/>
    <col min="73" max="73" width="11.140625" style="6" customWidth="1"/>
    <col min="74" max="74" width="9.57421875" style="6" customWidth="1"/>
    <col min="75" max="75" width="11.28125" style="6" customWidth="1"/>
    <col min="76" max="76" width="11.00390625" style="6" customWidth="1"/>
    <col min="77" max="77" width="9.8515625" style="6" customWidth="1"/>
    <col min="78" max="78" width="10.7109375" style="6" customWidth="1"/>
    <col min="79" max="79" width="10.28125" style="6" customWidth="1"/>
    <col min="80" max="80" width="10.57421875" style="6" customWidth="1"/>
    <col min="81" max="81" width="9.57421875" style="6" customWidth="1"/>
    <col min="82" max="82" width="8.421875" style="6" customWidth="1"/>
    <col min="83" max="83" width="10.7109375" style="6" customWidth="1"/>
    <col min="84" max="84" width="10.140625" style="6" customWidth="1"/>
    <col min="85" max="85" width="10.7109375" style="6" customWidth="1"/>
    <col min="86" max="86" width="9.8515625" style="6" customWidth="1"/>
    <col min="87" max="87" width="9.7109375" style="6" customWidth="1"/>
    <col min="88" max="88" width="10.00390625" style="6" customWidth="1"/>
    <col min="89" max="89" width="11.421875" style="6" customWidth="1"/>
    <col min="90" max="90" width="10.00390625" style="6" customWidth="1"/>
    <col min="91" max="91" width="9.7109375" style="6" customWidth="1"/>
    <col min="92" max="92" width="10.00390625" style="6" customWidth="1"/>
    <col min="93" max="93" width="10.7109375" style="6" customWidth="1"/>
    <col min="94" max="94" width="9.28125" style="6" customWidth="1"/>
    <col min="95" max="95" width="10.7109375" style="6" customWidth="1"/>
    <col min="96" max="96" width="10.140625" style="6" customWidth="1"/>
    <col min="97" max="97" width="10.8515625" style="6" customWidth="1"/>
    <col min="98" max="98" width="11.140625" style="6" customWidth="1"/>
    <col min="99" max="101" width="10.28125" style="6" customWidth="1"/>
    <col min="102" max="102" width="9.57421875" style="6" customWidth="1"/>
    <col min="103" max="103" width="10.28125" style="6" customWidth="1"/>
    <col min="104" max="104" width="9.57421875" style="6" customWidth="1"/>
    <col min="105" max="105" width="10.140625" style="6" customWidth="1"/>
    <col min="106" max="106" width="8.8515625" style="6" customWidth="1"/>
    <col min="107" max="107" width="9.421875" style="6" customWidth="1"/>
    <col min="108" max="108" width="10.28125" style="6" customWidth="1"/>
    <col min="109" max="109" width="9.8515625" style="6" customWidth="1"/>
    <col min="110" max="110" width="9.57421875" style="6" customWidth="1"/>
    <col min="111" max="111" width="9.00390625" style="6" customWidth="1"/>
    <col min="112" max="112" width="9.7109375" style="6" customWidth="1"/>
    <col min="113" max="114" width="10.421875" style="6" customWidth="1"/>
    <col min="115" max="115" width="10.140625" style="6" customWidth="1"/>
    <col min="116" max="116" width="10.28125" style="6" customWidth="1"/>
    <col min="117" max="117" width="11.57421875" style="6" customWidth="1"/>
    <col min="118" max="119" width="11.140625" style="6" customWidth="1"/>
    <col min="120" max="120" width="9.8515625" style="6" customWidth="1"/>
    <col min="121" max="121" width="8.57421875" style="6" customWidth="1"/>
    <col min="122" max="122" width="10.28125" style="6" customWidth="1"/>
    <col min="123" max="123" width="10.00390625" style="6" customWidth="1"/>
    <col min="124" max="124" width="9.8515625" style="6" customWidth="1"/>
    <col min="125" max="125" width="10.140625" style="6" customWidth="1"/>
    <col min="126" max="126" width="11.7109375" style="6" customWidth="1"/>
    <col min="127" max="127" width="8.140625" style="6" customWidth="1"/>
    <col min="128" max="128" width="8.57421875" style="6" customWidth="1"/>
    <col min="129" max="129" width="10.140625" style="6" customWidth="1"/>
    <col min="130" max="130" width="11.7109375" style="6" customWidth="1"/>
    <col min="131" max="131" width="9.57421875" style="6" customWidth="1"/>
    <col min="132" max="132" width="9.421875" style="6" customWidth="1"/>
    <col min="133" max="133" width="12.28125" style="6" customWidth="1"/>
    <col min="134" max="134" width="11.421875" style="6" customWidth="1"/>
    <col min="135" max="135" width="11.57421875" style="6" customWidth="1"/>
    <col min="136" max="136" width="11.421875" style="6" customWidth="1"/>
    <col min="137" max="137" width="14.28125" style="6" customWidth="1"/>
    <col min="138" max="138" width="10.57421875" style="6" customWidth="1"/>
    <col min="139" max="139" width="11.7109375" style="6" bestFit="1" customWidth="1"/>
    <col min="140" max="140" width="11.00390625" style="6" customWidth="1"/>
    <col min="141" max="141" width="12.00390625" style="6" customWidth="1"/>
    <col min="142" max="142" width="10.8515625" style="6" customWidth="1"/>
    <col min="143" max="143" width="11.57421875" style="6" customWidth="1"/>
    <col min="144" max="144" width="9.8515625" style="6" customWidth="1"/>
    <col min="145" max="145" width="10.57421875" style="6" customWidth="1"/>
    <col min="146" max="147" width="9.140625" style="6" customWidth="1"/>
    <col min="148" max="148" width="10.57421875" style="6" customWidth="1"/>
    <col min="149" max="149" width="9.8515625" style="6" customWidth="1"/>
    <col min="150" max="150" width="10.140625" style="6" customWidth="1"/>
    <col min="151" max="152" width="9.140625" style="6" customWidth="1"/>
    <col min="153" max="153" width="10.57421875" style="6" customWidth="1"/>
    <col min="154" max="154" width="10.00390625" style="6" customWidth="1"/>
    <col min="155" max="155" width="9.8515625" style="6" customWidth="1"/>
    <col min="156" max="157" width="9.140625" style="6" customWidth="1"/>
    <col min="158" max="158" width="10.421875" style="6" customWidth="1"/>
    <col min="159" max="159" width="9.7109375" style="6" customWidth="1"/>
    <col min="160" max="160" width="10.00390625" style="6" customWidth="1"/>
    <col min="161" max="162" width="9.140625" style="6" customWidth="1"/>
    <col min="163" max="163" width="10.140625" style="6" customWidth="1"/>
    <col min="164" max="164" width="12.7109375" style="6" bestFit="1" customWidth="1"/>
    <col min="165" max="176" width="9.140625" style="6" customWidth="1"/>
    <col min="177" max="16384" width="9.140625" style="1" customWidth="1"/>
  </cols>
  <sheetData>
    <row r="1" spans="2:137" ht="18.75">
      <c r="B1" s="92" t="s">
        <v>384</v>
      </c>
      <c r="C1" s="93"/>
      <c r="D1" s="93"/>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row>
    <row r="2" spans="2:137" ht="18.75">
      <c r="B2" s="94"/>
      <c r="C2" s="93"/>
      <c r="D2" s="93"/>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row>
    <row r="3" spans="1:163" ht="12.75">
      <c r="A3" s="17"/>
      <c r="B3" s="95"/>
      <c r="C3" s="12"/>
      <c r="D3" s="12"/>
      <c r="E3" s="12"/>
      <c r="F3" s="12"/>
      <c r="FG3" s="96"/>
    </row>
    <row r="4" spans="2:163" ht="12.75" customHeight="1">
      <c r="B4" s="6"/>
      <c r="C4" s="15"/>
      <c r="D4" s="15"/>
      <c r="E4" s="12"/>
      <c r="F4" s="97" t="s">
        <v>140</v>
      </c>
      <c r="G4" s="172"/>
      <c r="H4" s="172"/>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3"/>
      <c r="EJ4" s="173"/>
      <c r="EK4" s="173"/>
      <c r="EL4" s="173"/>
      <c r="EM4" s="173"/>
      <c r="EN4" s="169"/>
      <c r="EO4" s="169"/>
      <c r="EP4" s="169"/>
      <c r="EQ4" s="169"/>
      <c r="ER4" s="169"/>
      <c r="ES4" s="169"/>
      <c r="ET4" s="169"/>
      <c r="EU4" s="169"/>
      <c r="EV4" s="169"/>
      <c r="EW4" s="169"/>
      <c r="EX4" s="169"/>
      <c r="EY4" s="169"/>
      <c r="EZ4" s="169"/>
      <c r="FA4" s="169"/>
      <c r="FB4" s="169"/>
      <c r="FC4" s="169"/>
      <c r="FD4" s="169"/>
      <c r="FE4" s="169"/>
      <c r="FF4" s="169"/>
      <c r="FG4" s="169"/>
    </row>
    <row r="5" spans="1:176" s="13" customFormat="1" ht="51">
      <c r="A5" s="59" t="s">
        <v>0</v>
      </c>
      <c r="B5" s="59" t="s">
        <v>1</v>
      </c>
      <c r="C5" s="59" t="s">
        <v>257</v>
      </c>
      <c r="D5" s="59" t="s">
        <v>372</v>
      </c>
      <c r="E5" s="47" t="s">
        <v>253</v>
      </c>
      <c r="F5" s="47" t="s">
        <v>254</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9"/>
      <c r="FI5" s="99"/>
      <c r="FJ5" s="99"/>
      <c r="FK5" s="99"/>
      <c r="FL5" s="99"/>
      <c r="FM5" s="99"/>
      <c r="FN5" s="99"/>
      <c r="FO5" s="99"/>
      <c r="FP5" s="99"/>
      <c r="FQ5" s="99"/>
      <c r="FR5" s="99"/>
      <c r="FS5" s="99"/>
      <c r="FT5" s="99"/>
    </row>
    <row r="6" spans="1:176" s="67" customFormat="1" ht="12.75">
      <c r="A6" s="60"/>
      <c r="B6" s="100"/>
      <c r="C6" s="60"/>
      <c r="D6" s="60"/>
      <c r="E6" s="60"/>
      <c r="F6" s="60"/>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2"/>
      <c r="FI6" s="102"/>
      <c r="FJ6" s="102"/>
      <c r="FK6" s="102"/>
      <c r="FL6" s="102"/>
      <c r="FM6" s="102"/>
      <c r="FN6" s="102"/>
      <c r="FO6" s="102"/>
      <c r="FP6" s="102"/>
      <c r="FQ6" s="102"/>
      <c r="FR6" s="102"/>
      <c r="FS6" s="102"/>
      <c r="FT6" s="102"/>
    </row>
    <row r="7" spans="1:165" ht="12.75">
      <c r="A7" s="18" t="s">
        <v>141</v>
      </c>
      <c r="B7" s="21" t="s">
        <v>142</v>
      </c>
      <c r="C7" s="160">
        <f>+C8+C52+C74</f>
        <v>247684.33</v>
      </c>
      <c r="D7" s="160">
        <f>+D8+D52+D74</f>
        <v>247684.33</v>
      </c>
      <c r="E7" s="160">
        <f>+E8+E52+E74</f>
        <v>209732.74999999994</v>
      </c>
      <c r="F7" s="160">
        <f>+F8+F52+F74</f>
        <v>23833.840000000004</v>
      </c>
      <c r="G7" s="12"/>
      <c r="H7" s="12"/>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12"/>
      <c r="FI7" s="12"/>
    </row>
    <row r="8" spans="1:165" ht="12.75">
      <c r="A8" s="18" t="s">
        <v>227</v>
      </c>
      <c r="B8" s="21" t="s">
        <v>143</v>
      </c>
      <c r="C8" s="160">
        <f>+C12+C40+C9</f>
        <v>185458</v>
      </c>
      <c r="D8" s="160">
        <f>+D12+D40+D9</f>
        <v>185458</v>
      </c>
      <c r="E8" s="160">
        <f>+E12+E40+E9</f>
        <v>206281.66999999995</v>
      </c>
      <c r="F8" s="160">
        <f>+F12+F40+F9</f>
        <v>23536.820000000003</v>
      </c>
      <c r="G8" s="12"/>
      <c r="H8" s="12"/>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12"/>
      <c r="FI8" s="12"/>
    </row>
    <row r="9" spans="1:165" ht="12.75">
      <c r="A9" s="18" t="s">
        <v>302</v>
      </c>
      <c r="B9" s="21" t="s">
        <v>304</v>
      </c>
      <c r="C9" s="160">
        <f>+C10+C11</f>
        <v>1306</v>
      </c>
      <c r="D9" s="160">
        <f>+D10+D11</f>
        <v>1306</v>
      </c>
      <c r="E9" s="160">
        <f>+E10+E11</f>
        <v>1156.56</v>
      </c>
      <c r="F9" s="160">
        <f>+F10+F11</f>
        <v>270.68</v>
      </c>
      <c r="G9" s="12"/>
      <c r="H9" s="12"/>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12"/>
      <c r="FI9" s="12"/>
    </row>
    <row r="10" spans="1:165" ht="38.25">
      <c r="A10" s="18" t="s">
        <v>303</v>
      </c>
      <c r="B10" s="21" t="s">
        <v>305</v>
      </c>
      <c r="C10" s="160">
        <v>1306</v>
      </c>
      <c r="D10" s="160">
        <v>1306</v>
      </c>
      <c r="E10" s="160">
        <v>1156.56</v>
      </c>
      <c r="F10" s="160">
        <v>270.68</v>
      </c>
      <c r="G10" s="12"/>
      <c r="H10" s="12"/>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12"/>
      <c r="FI10" s="12"/>
    </row>
    <row r="11" spans="1:165" ht="38.25">
      <c r="A11" s="18" t="s">
        <v>322</v>
      </c>
      <c r="B11" s="21" t="s">
        <v>323</v>
      </c>
      <c r="C11" s="160">
        <v>0</v>
      </c>
      <c r="D11" s="160">
        <v>0</v>
      </c>
      <c r="E11" s="160">
        <v>0</v>
      </c>
      <c r="F11" s="160">
        <v>0</v>
      </c>
      <c r="G11" s="12"/>
      <c r="H11" s="12"/>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12"/>
      <c r="FI11" s="12"/>
    </row>
    <row r="12" spans="1:165" ht="12.75">
      <c r="A12" s="18" t="s">
        <v>228</v>
      </c>
      <c r="B12" s="21" t="s">
        <v>144</v>
      </c>
      <c r="C12" s="160">
        <f>+C13+C21</f>
        <v>184125</v>
      </c>
      <c r="D12" s="160">
        <f>+D13+D21</f>
        <v>184125</v>
      </c>
      <c r="E12" s="160">
        <f>+E13+E21</f>
        <v>204803.20999999996</v>
      </c>
      <c r="F12" s="160">
        <f>+F13+F21</f>
        <v>23223.420000000002</v>
      </c>
      <c r="G12" s="12"/>
      <c r="H12" s="1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12"/>
      <c r="FI12" s="12"/>
    </row>
    <row r="13" spans="1:165" ht="12.75">
      <c r="A13" s="18" t="s">
        <v>145</v>
      </c>
      <c r="B13" s="21" t="s">
        <v>146</v>
      </c>
      <c r="C13" s="160">
        <f>+C14</f>
        <v>91373</v>
      </c>
      <c r="D13" s="160">
        <f>+D14</f>
        <v>91373</v>
      </c>
      <c r="E13" s="160">
        <f>+E14</f>
        <v>90391.13999999998</v>
      </c>
      <c r="F13" s="160">
        <f>+F14</f>
        <v>10301.550000000001</v>
      </c>
      <c r="G13" s="12"/>
      <c r="H13" s="12"/>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12"/>
      <c r="FI13" s="12"/>
    </row>
    <row r="14" spans="1:165" ht="25.5">
      <c r="A14" s="18" t="s">
        <v>147</v>
      </c>
      <c r="B14" s="21" t="s">
        <v>148</v>
      </c>
      <c r="C14" s="160">
        <f>C15+C16+C18+C19+C20+C17</f>
        <v>91373</v>
      </c>
      <c r="D14" s="160">
        <f>D15+D16+D18+D19+D20+D17</f>
        <v>91373</v>
      </c>
      <c r="E14" s="160">
        <f>E15+E16+E18+E19+E20+E17</f>
        <v>90391.13999999998</v>
      </c>
      <c r="F14" s="160">
        <f>F15+F16+F18+F19+F20+F17</f>
        <v>10301.550000000001</v>
      </c>
      <c r="G14" s="12"/>
      <c r="H14" s="12"/>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12"/>
      <c r="FI14" s="12"/>
    </row>
    <row r="15" spans="1:165" ht="25.5">
      <c r="A15" s="19" t="s">
        <v>149</v>
      </c>
      <c r="B15" s="20" t="s">
        <v>214</v>
      </c>
      <c r="C15" s="103">
        <v>78101.87</v>
      </c>
      <c r="D15" s="103">
        <v>78101.87</v>
      </c>
      <c r="E15" s="103">
        <v>78101.87</v>
      </c>
      <c r="F15" s="103">
        <v>9012.48</v>
      </c>
      <c r="G15" s="12"/>
      <c r="H15" s="1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12"/>
      <c r="FI15" s="12"/>
    </row>
    <row r="16" spans="1:165" ht="25.5">
      <c r="A16" s="19" t="s">
        <v>150</v>
      </c>
      <c r="B16" s="20" t="s">
        <v>151</v>
      </c>
      <c r="C16" s="103">
        <v>1020</v>
      </c>
      <c r="D16" s="103">
        <v>1020</v>
      </c>
      <c r="E16" s="103">
        <v>705.09</v>
      </c>
      <c r="F16" s="103">
        <v>45.79</v>
      </c>
      <c r="G16" s="12"/>
      <c r="H16" s="12"/>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12"/>
      <c r="FI16" s="12"/>
    </row>
    <row r="17" spans="1:165" ht="12.75">
      <c r="A17" s="19" t="s">
        <v>364</v>
      </c>
      <c r="B17" s="139" t="s">
        <v>365</v>
      </c>
      <c r="C17" s="103">
        <v>0</v>
      </c>
      <c r="D17" s="103">
        <v>0</v>
      </c>
      <c r="E17" s="103">
        <v>0</v>
      </c>
      <c r="F17" s="103">
        <v>0</v>
      </c>
      <c r="G17" s="12"/>
      <c r="H17" s="12"/>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12"/>
      <c r="FI17" s="12"/>
    </row>
    <row r="18" spans="1:165" ht="25.5">
      <c r="A18" s="19" t="s">
        <v>152</v>
      </c>
      <c r="B18" s="20" t="s">
        <v>215</v>
      </c>
      <c r="C18" s="103">
        <v>12246.13</v>
      </c>
      <c r="D18" s="103">
        <v>12246.13</v>
      </c>
      <c r="E18" s="103">
        <v>11581.67</v>
      </c>
      <c r="F18" s="103">
        <v>1243.28</v>
      </c>
      <c r="G18" s="12"/>
      <c r="H18" s="12"/>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12"/>
      <c r="FI18" s="12"/>
    </row>
    <row r="19" spans="1:165" ht="25.5">
      <c r="A19" s="19" t="s">
        <v>153</v>
      </c>
      <c r="B19" s="20" t="s">
        <v>216</v>
      </c>
      <c r="C19" s="103">
        <v>5</v>
      </c>
      <c r="D19" s="103">
        <v>5</v>
      </c>
      <c r="E19" s="103">
        <v>2.51</v>
      </c>
      <c r="F19" s="103">
        <v>0</v>
      </c>
      <c r="G19" s="12"/>
      <c r="H19" s="12"/>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12"/>
      <c r="FI19" s="12"/>
    </row>
    <row r="20" spans="1:165" ht="43.5" customHeight="1">
      <c r="A20" s="19" t="s">
        <v>154</v>
      </c>
      <c r="B20" s="91" t="s">
        <v>217</v>
      </c>
      <c r="C20" s="103">
        <v>0</v>
      </c>
      <c r="D20" s="103">
        <v>0</v>
      </c>
      <c r="E20" s="103">
        <v>0</v>
      </c>
      <c r="F20" s="103">
        <v>0</v>
      </c>
      <c r="G20" s="12"/>
      <c r="H20" s="12"/>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12"/>
      <c r="FI20" s="12"/>
    </row>
    <row r="21" spans="1:165" ht="12.75">
      <c r="A21" s="18" t="s">
        <v>155</v>
      </c>
      <c r="B21" s="21" t="s">
        <v>156</v>
      </c>
      <c r="C21" s="160">
        <f>C22+C28+C39+C29+C30+C31+C32+C33+C34+C35+C36+C37+C38</f>
        <v>92752</v>
      </c>
      <c r="D21" s="160">
        <f>D22+D28+D39+D29+D30+D31+D32+D33+D34+D35+D36+D37+D38</f>
        <v>92752</v>
      </c>
      <c r="E21" s="160">
        <f>E22+E28+E39+E29+E30+E31+E32+E33+E34+E35+E36+E37+E38</f>
        <v>114412.06999999999</v>
      </c>
      <c r="F21" s="160">
        <f>F22+F28+F39+F29+F30+F31+F32+F33+F34+F35+F36+F37+F38</f>
        <v>12921.87</v>
      </c>
      <c r="G21" s="12"/>
      <c r="H21" s="12"/>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12"/>
      <c r="FI21" s="12"/>
    </row>
    <row r="22" spans="1:165" ht="25.5">
      <c r="A22" s="18" t="s">
        <v>157</v>
      </c>
      <c r="B22" s="21" t="s">
        <v>158</v>
      </c>
      <c r="C22" s="160">
        <f>C23+C24+C25+C26+C27</f>
        <v>91582</v>
      </c>
      <c r="D22" s="160">
        <f>D23+D24+D25+D26+D27</f>
        <v>91582</v>
      </c>
      <c r="E22" s="160">
        <f>E23+E24+E25+E26+E27</f>
        <v>113178.70000000001</v>
      </c>
      <c r="F22" s="160">
        <f>F23+F24+F25+F26+F27</f>
        <v>12642.94</v>
      </c>
      <c r="G22" s="12"/>
      <c r="H22" s="12"/>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12"/>
      <c r="FI22" s="12"/>
    </row>
    <row r="23" spans="1:165" ht="25.5">
      <c r="A23" s="19" t="s">
        <v>159</v>
      </c>
      <c r="B23" s="20" t="s">
        <v>160</v>
      </c>
      <c r="C23" s="103">
        <v>67362</v>
      </c>
      <c r="D23" s="103">
        <v>67362</v>
      </c>
      <c r="E23" s="103">
        <v>83487.39</v>
      </c>
      <c r="F23" s="103">
        <v>9658.26</v>
      </c>
      <c r="G23" s="12"/>
      <c r="H23" s="12"/>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12"/>
      <c r="FI23" s="12"/>
    </row>
    <row r="24" spans="1:165" ht="39.75" customHeight="1">
      <c r="A24" s="19" t="s">
        <v>161</v>
      </c>
      <c r="B24" s="20" t="s">
        <v>309</v>
      </c>
      <c r="C24" s="103">
        <v>10400</v>
      </c>
      <c r="D24" s="103">
        <v>10400</v>
      </c>
      <c r="E24" s="103">
        <v>13090.27</v>
      </c>
      <c r="F24" s="103">
        <v>1588.46</v>
      </c>
      <c r="G24" s="12"/>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12"/>
      <c r="FI24" s="12"/>
    </row>
    <row r="25" spans="1:165" ht="27.75" customHeight="1">
      <c r="A25" s="19" t="s">
        <v>162</v>
      </c>
      <c r="B25" s="20" t="s">
        <v>218</v>
      </c>
      <c r="C25" s="103">
        <v>29</v>
      </c>
      <c r="D25" s="103">
        <v>29</v>
      </c>
      <c r="E25" s="103">
        <v>34.38</v>
      </c>
      <c r="F25" s="103">
        <v>5.57</v>
      </c>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12"/>
      <c r="FI25" s="12"/>
    </row>
    <row r="26" spans="1:165" ht="12.75">
      <c r="A26" s="19" t="s">
        <v>163</v>
      </c>
      <c r="B26" s="20" t="s">
        <v>164</v>
      </c>
      <c r="C26" s="103">
        <v>13791</v>
      </c>
      <c r="D26" s="103">
        <v>13791</v>
      </c>
      <c r="E26" s="103">
        <v>16566.66</v>
      </c>
      <c r="F26" s="103">
        <v>1390.65</v>
      </c>
      <c r="G26" s="12"/>
      <c r="H26" s="12"/>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12"/>
      <c r="FI26" s="12"/>
    </row>
    <row r="27" spans="1:165" ht="12.75">
      <c r="A27" s="19" t="s">
        <v>307</v>
      </c>
      <c r="B27" s="20" t="s">
        <v>308</v>
      </c>
      <c r="C27" s="103">
        <v>0</v>
      </c>
      <c r="D27" s="103">
        <v>0</v>
      </c>
      <c r="E27" s="103">
        <v>0</v>
      </c>
      <c r="F27" s="103">
        <v>0</v>
      </c>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12"/>
      <c r="FI27" s="12"/>
    </row>
    <row r="28" spans="1:165" ht="12.75">
      <c r="A28" s="19" t="s">
        <v>165</v>
      </c>
      <c r="B28" s="20" t="s">
        <v>166</v>
      </c>
      <c r="C28" s="103">
        <v>41</v>
      </c>
      <c r="D28" s="103">
        <v>41</v>
      </c>
      <c r="E28" s="103">
        <v>2</v>
      </c>
      <c r="F28" s="103">
        <v>0</v>
      </c>
      <c r="G28" s="12"/>
      <c r="H28" s="12"/>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12"/>
      <c r="FI28" s="12"/>
    </row>
    <row r="29" spans="1:165" ht="25.5">
      <c r="A29" s="19" t="s">
        <v>263</v>
      </c>
      <c r="B29" s="20" t="s">
        <v>264</v>
      </c>
      <c r="C29" s="103">
        <v>3</v>
      </c>
      <c r="D29" s="103">
        <v>3</v>
      </c>
      <c r="E29" s="103">
        <v>0</v>
      </c>
      <c r="F29" s="103">
        <v>0</v>
      </c>
      <c r="G29" s="12"/>
      <c r="H29" s="12"/>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12"/>
      <c r="FI29" s="12"/>
    </row>
    <row r="30" spans="1:165" ht="38.25">
      <c r="A30" s="19" t="s">
        <v>310</v>
      </c>
      <c r="B30" s="20" t="s">
        <v>316</v>
      </c>
      <c r="C30" s="103">
        <v>37</v>
      </c>
      <c r="D30" s="103">
        <v>37</v>
      </c>
      <c r="E30" s="103">
        <v>46.81</v>
      </c>
      <c r="F30" s="103">
        <v>5.47</v>
      </c>
      <c r="G30" s="12"/>
      <c r="H30" s="12"/>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12"/>
      <c r="FI30" s="12"/>
    </row>
    <row r="31" spans="1:165" ht="51">
      <c r="A31" s="19" t="s">
        <v>311</v>
      </c>
      <c r="B31" s="20" t="s">
        <v>317</v>
      </c>
      <c r="C31" s="103">
        <v>270</v>
      </c>
      <c r="D31" s="103">
        <v>270</v>
      </c>
      <c r="E31" s="103">
        <v>215.29</v>
      </c>
      <c r="F31" s="103">
        <v>20.19</v>
      </c>
      <c r="G31" s="12"/>
      <c r="H31" s="12"/>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12"/>
      <c r="FI31" s="12"/>
    </row>
    <row r="32" spans="1:165" ht="38.25">
      <c r="A32" s="19" t="s">
        <v>312</v>
      </c>
      <c r="B32" s="20" t="s">
        <v>318</v>
      </c>
      <c r="C32" s="103">
        <v>0</v>
      </c>
      <c r="D32" s="103">
        <v>0</v>
      </c>
      <c r="E32" s="103">
        <v>0</v>
      </c>
      <c r="F32" s="103">
        <v>0</v>
      </c>
      <c r="G32" s="12"/>
      <c r="H32" s="12"/>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12"/>
      <c r="FI32" s="12"/>
    </row>
    <row r="33" spans="1:165" ht="38.25">
      <c r="A33" s="19" t="s">
        <v>313</v>
      </c>
      <c r="B33" s="20" t="s">
        <v>319</v>
      </c>
      <c r="C33" s="103">
        <v>0</v>
      </c>
      <c r="D33" s="103">
        <v>0</v>
      </c>
      <c r="E33" s="103">
        <v>0</v>
      </c>
      <c r="F33" s="103">
        <v>0</v>
      </c>
      <c r="G33" s="12"/>
      <c r="H33" s="12"/>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12"/>
      <c r="FI33" s="12"/>
    </row>
    <row r="34" spans="1:165" ht="51">
      <c r="A34" s="19" t="s">
        <v>314</v>
      </c>
      <c r="B34" s="20" t="s">
        <v>320</v>
      </c>
      <c r="C34" s="103">
        <v>24</v>
      </c>
      <c r="D34" s="103">
        <v>24</v>
      </c>
      <c r="E34" s="103">
        <v>0</v>
      </c>
      <c r="F34" s="103">
        <v>0</v>
      </c>
      <c r="G34" s="12"/>
      <c r="H34" s="12"/>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12"/>
      <c r="FI34" s="12"/>
    </row>
    <row r="35" spans="1:165" ht="38.25">
      <c r="A35" s="19" t="s">
        <v>315</v>
      </c>
      <c r="B35" s="20" t="s">
        <v>321</v>
      </c>
      <c r="C35" s="103">
        <v>5</v>
      </c>
      <c r="D35" s="103">
        <v>5</v>
      </c>
      <c r="E35" s="103">
        <v>0</v>
      </c>
      <c r="F35" s="103">
        <v>0</v>
      </c>
      <c r="G35" s="12"/>
      <c r="H35" s="12"/>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12"/>
      <c r="FI35" s="12"/>
    </row>
    <row r="36" spans="1:176" s="138" customFormat="1" ht="47.25" customHeight="1">
      <c r="A36" s="133" t="s">
        <v>362</v>
      </c>
      <c r="B36" s="134" t="s">
        <v>363</v>
      </c>
      <c r="C36" s="161">
        <v>10</v>
      </c>
      <c r="D36" s="161">
        <v>10</v>
      </c>
      <c r="E36" s="103">
        <v>16.28</v>
      </c>
      <c r="F36" s="161">
        <v>0.67</v>
      </c>
      <c r="G36" s="135"/>
      <c r="H36" s="135"/>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5"/>
      <c r="FI36" s="135"/>
      <c r="FJ36" s="137"/>
      <c r="FK36" s="137"/>
      <c r="FL36" s="137"/>
      <c r="FM36" s="137"/>
      <c r="FN36" s="137"/>
      <c r="FO36" s="137"/>
      <c r="FP36" s="137"/>
      <c r="FQ36" s="137"/>
      <c r="FR36" s="137"/>
      <c r="FS36" s="137"/>
      <c r="FT36" s="137"/>
    </row>
    <row r="37" spans="1:176" s="138" customFormat="1" ht="47.25" customHeight="1">
      <c r="A37" s="133" t="s">
        <v>374</v>
      </c>
      <c r="B37" s="134" t="s">
        <v>375</v>
      </c>
      <c r="C37" s="161">
        <v>780</v>
      </c>
      <c r="D37" s="161">
        <v>780</v>
      </c>
      <c r="E37" s="103">
        <v>929.23</v>
      </c>
      <c r="F37" s="161">
        <v>228.84</v>
      </c>
      <c r="G37" s="135"/>
      <c r="H37" s="135"/>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5"/>
      <c r="FI37" s="135"/>
      <c r="FJ37" s="137"/>
      <c r="FK37" s="137"/>
      <c r="FL37" s="137"/>
      <c r="FM37" s="137"/>
      <c r="FN37" s="137"/>
      <c r="FO37" s="137"/>
      <c r="FP37" s="137"/>
      <c r="FQ37" s="137"/>
      <c r="FR37" s="137"/>
      <c r="FS37" s="137"/>
      <c r="FT37" s="137"/>
    </row>
    <row r="38" spans="1:176" s="138" customFormat="1" ht="47.25" customHeight="1">
      <c r="A38" s="133" t="s">
        <v>385</v>
      </c>
      <c r="B38" s="134" t="s">
        <v>386</v>
      </c>
      <c r="C38" s="161">
        <v>0</v>
      </c>
      <c r="D38" s="161">
        <v>0</v>
      </c>
      <c r="E38" s="103">
        <v>23.76</v>
      </c>
      <c r="F38" s="161">
        <v>23.76</v>
      </c>
      <c r="G38" s="135"/>
      <c r="H38" s="135"/>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5"/>
      <c r="FI38" s="135"/>
      <c r="FJ38" s="137"/>
      <c r="FK38" s="137"/>
      <c r="FL38" s="137"/>
      <c r="FM38" s="137"/>
      <c r="FN38" s="137"/>
      <c r="FO38" s="137"/>
      <c r="FP38" s="137"/>
      <c r="FQ38" s="137"/>
      <c r="FR38" s="137"/>
      <c r="FS38" s="137"/>
      <c r="FT38" s="137"/>
    </row>
    <row r="39" spans="1:165" ht="12.75">
      <c r="A39" s="19" t="s">
        <v>167</v>
      </c>
      <c r="B39" s="20" t="s">
        <v>168</v>
      </c>
      <c r="C39" s="103">
        <v>0</v>
      </c>
      <c r="D39" s="103">
        <v>0</v>
      </c>
      <c r="E39" s="103">
        <v>0</v>
      </c>
      <c r="F39" s="103">
        <v>0</v>
      </c>
      <c r="G39" s="12"/>
      <c r="H39" s="12"/>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12"/>
      <c r="FI39" s="12"/>
    </row>
    <row r="40" spans="1:165" ht="12.75">
      <c r="A40" s="18" t="s">
        <v>169</v>
      </c>
      <c r="B40" s="21" t="s">
        <v>170</v>
      </c>
      <c r="C40" s="160">
        <f>+C41+C46</f>
        <v>27</v>
      </c>
      <c r="D40" s="160">
        <f>+D41+D46</f>
        <v>27</v>
      </c>
      <c r="E40" s="160">
        <f>+E41+E46</f>
        <v>321.9</v>
      </c>
      <c r="F40" s="160">
        <f>+F41+F46</f>
        <v>42.72</v>
      </c>
      <c r="G40" s="12"/>
      <c r="H40" s="12"/>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12"/>
      <c r="FI40" s="12"/>
    </row>
    <row r="41" spans="1:165" ht="12.75">
      <c r="A41" s="18" t="s">
        <v>219</v>
      </c>
      <c r="B41" s="21" t="s">
        <v>171</v>
      </c>
      <c r="C41" s="160">
        <f>+C42+C44</f>
        <v>0</v>
      </c>
      <c r="D41" s="160">
        <f>+D42+D44</f>
        <v>0</v>
      </c>
      <c r="E41" s="160">
        <f>+E42+E44</f>
        <v>0</v>
      </c>
      <c r="F41" s="160">
        <f>+F42+F44</f>
        <v>0</v>
      </c>
      <c r="G41" s="12"/>
      <c r="H41" s="12"/>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12"/>
      <c r="FI41" s="12"/>
    </row>
    <row r="42" spans="1:165" ht="12.75">
      <c r="A42" s="18" t="s">
        <v>172</v>
      </c>
      <c r="B42" s="21" t="s">
        <v>173</v>
      </c>
      <c r="C42" s="160">
        <f>+C43</f>
        <v>0</v>
      </c>
      <c r="D42" s="160">
        <f>+D43</f>
        <v>0</v>
      </c>
      <c r="E42" s="160">
        <f>+E43</f>
        <v>0</v>
      </c>
      <c r="F42" s="160">
        <f>+F43</f>
        <v>0</v>
      </c>
      <c r="G42" s="12"/>
      <c r="H42" s="12"/>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12"/>
      <c r="FI42" s="12"/>
    </row>
    <row r="43" spans="1:165" ht="12.75">
      <c r="A43" s="19" t="s">
        <v>174</v>
      </c>
      <c r="B43" s="20" t="s">
        <v>175</v>
      </c>
      <c r="C43" s="103">
        <v>0</v>
      </c>
      <c r="D43" s="103">
        <v>0</v>
      </c>
      <c r="E43" s="103">
        <v>0</v>
      </c>
      <c r="F43" s="103">
        <v>0</v>
      </c>
      <c r="G43" s="12"/>
      <c r="H43" s="12"/>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12"/>
      <c r="FI43" s="12"/>
    </row>
    <row r="44" spans="1:165" ht="12.75">
      <c r="A44" s="18" t="s">
        <v>176</v>
      </c>
      <c r="B44" s="21" t="s">
        <v>177</v>
      </c>
      <c r="C44" s="160">
        <f>+C45</f>
        <v>0</v>
      </c>
      <c r="D44" s="160">
        <f>+D45</f>
        <v>0</v>
      </c>
      <c r="E44" s="160">
        <f>+E45</f>
        <v>0</v>
      </c>
      <c r="F44" s="160">
        <f>+F45</f>
        <v>0</v>
      </c>
      <c r="G44" s="12"/>
      <c r="H44" s="12"/>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12"/>
      <c r="FI44" s="12"/>
    </row>
    <row r="45" spans="1:165" ht="12.75">
      <c r="A45" s="19" t="s">
        <v>178</v>
      </c>
      <c r="B45" s="20" t="s">
        <v>179</v>
      </c>
      <c r="C45" s="103">
        <v>0</v>
      </c>
      <c r="D45" s="103">
        <v>0</v>
      </c>
      <c r="E45" s="103">
        <v>0</v>
      </c>
      <c r="F45" s="103">
        <v>0</v>
      </c>
      <c r="G45" s="12"/>
      <c r="H45" s="12"/>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12"/>
      <c r="FI45" s="12"/>
    </row>
    <row r="46" spans="1:176" s="10" customFormat="1" ht="12.75">
      <c r="A46" s="30" t="s">
        <v>220</v>
      </c>
      <c r="B46" s="21" t="s">
        <v>221</v>
      </c>
      <c r="C46" s="160">
        <f>+C47+C50</f>
        <v>27</v>
      </c>
      <c r="D46" s="160">
        <f>+D47+D50</f>
        <v>27</v>
      </c>
      <c r="E46" s="160">
        <f>+E47+E50</f>
        <v>321.9</v>
      </c>
      <c r="F46" s="160">
        <f>+F47+F50</f>
        <v>42.72</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31"/>
      <c r="FK46" s="31"/>
      <c r="FL46" s="31"/>
      <c r="FM46" s="31"/>
      <c r="FN46" s="31"/>
      <c r="FO46" s="31"/>
      <c r="FP46" s="31"/>
      <c r="FQ46" s="31"/>
      <c r="FR46" s="31"/>
      <c r="FS46" s="31"/>
      <c r="FT46" s="31"/>
    </row>
    <row r="47" spans="1:165" ht="12.75">
      <c r="A47" s="18" t="s">
        <v>180</v>
      </c>
      <c r="B47" s="21" t="s">
        <v>181</v>
      </c>
      <c r="C47" s="160">
        <f>C49+C48</f>
        <v>27</v>
      </c>
      <c r="D47" s="160">
        <f>D49+D48</f>
        <v>27</v>
      </c>
      <c r="E47" s="160">
        <f>E49+E48</f>
        <v>321.9</v>
      </c>
      <c r="F47" s="160">
        <f>F49+F48</f>
        <v>42.72</v>
      </c>
      <c r="G47" s="12"/>
      <c r="H47" s="12"/>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12"/>
      <c r="FI47" s="12"/>
    </row>
    <row r="48" spans="1:176" s="157" customFormat="1" ht="12.75">
      <c r="A48" s="159">
        <v>3624</v>
      </c>
      <c r="B48" s="158" t="s">
        <v>376</v>
      </c>
      <c r="C48" s="162">
        <v>0</v>
      </c>
      <c r="D48" s="162">
        <v>0</v>
      </c>
      <c r="E48" s="162">
        <v>0</v>
      </c>
      <c r="F48" s="162">
        <v>0</v>
      </c>
      <c r="G48" s="154"/>
      <c r="H48" s="154"/>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c r="ER48" s="155"/>
      <c r="ES48" s="155"/>
      <c r="ET48" s="155"/>
      <c r="EU48" s="155"/>
      <c r="EV48" s="155"/>
      <c r="EW48" s="155"/>
      <c r="EX48" s="155"/>
      <c r="EY48" s="155"/>
      <c r="EZ48" s="155"/>
      <c r="FA48" s="155"/>
      <c r="FB48" s="155"/>
      <c r="FC48" s="155"/>
      <c r="FD48" s="155"/>
      <c r="FE48" s="155"/>
      <c r="FF48" s="155"/>
      <c r="FG48" s="155"/>
      <c r="FH48" s="154"/>
      <c r="FI48" s="154"/>
      <c r="FJ48" s="156"/>
      <c r="FK48" s="156"/>
      <c r="FL48" s="156"/>
      <c r="FM48" s="156"/>
      <c r="FN48" s="156"/>
      <c r="FO48" s="156"/>
      <c r="FP48" s="156"/>
      <c r="FQ48" s="156"/>
      <c r="FR48" s="156"/>
      <c r="FS48" s="156"/>
      <c r="FT48" s="156"/>
    </row>
    <row r="49" spans="1:165" ht="12.75">
      <c r="A49" s="19" t="s">
        <v>182</v>
      </c>
      <c r="B49" s="22" t="s">
        <v>183</v>
      </c>
      <c r="C49" s="103">
        <v>27</v>
      </c>
      <c r="D49" s="103">
        <v>27</v>
      </c>
      <c r="E49" s="103">
        <v>321.9</v>
      </c>
      <c r="F49" s="103">
        <v>42.72</v>
      </c>
      <c r="G49" s="12"/>
      <c r="H49" s="12"/>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12"/>
      <c r="FI49" s="12"/>
    </row>
    <row r="50" spans="1:165" ht="12.75">
      <c r="A50" s="18" t="s">
        <v>184</v>
      </c>
      <c r="B50" s="21" t="s">
        <v>185</v>
      </c>
      <c r="C50" s="160">
        <f>C51</f>
        <v>0</v>
      </c>
      <c r="D50" s="160">
        <f>D51</f>
        <v>0</v>
      </c>
      <c r="E50" s="160">
        <f>E51</f>
        <v>0</v>
      </c>
      <c r="F50" s="160">
        <f>F51</f>
        <v>0</v>
      </c>
      <c r="G50" s="12"/>
      <c r="H50" s="12"/>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12"/>
      <c r="FI50" s="12"/>
    </row>
    <row r="51" spans="1:165" ht="12.75">
      <c r="A51" s="19" t="s">
        <v>186</v>
      </c>
      <c r="B51" s="22" t="s">
        <v>187</v>
      </c>
      <c r="C51" s="103">
        <v>0</v>
      </c>
      <c r="D51" s="103">
        <v>0</v>
      </c>
      <c r="E51" s="103">
        <v>0</v>
      </c>
      <c r="F51" s="103">
        <v>0</v>
      </c>
      <c r="G51" s="12"/>
      <c r="H51" s="12"/>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12"/>
      <c r="FI51" s="12"/>
    </row>
    <row r="52" spans="1:165" ht="12.75">
      <c r="A52" s="18" t="s">
        <v>188</v>
      </c>
      <c r="B52" s="21" t="s">
        <v>189</v>
      </c>
      <c r="C52" s="160">
        <f>+C53</f>
        <v>62226.329999999994</v>
      </c>
      <c r="D52" s="160">
        <f>+D53</f>
        <v>62226.329999999994</v>
      </c>
      <c r="E52" s="160">
        <f>+E53</f>
        <v>3451.0800000000004</v>
      </c>
      <c r="F52" s="160">
        <f>+F53</f>
        <v>297.02</v>
      </c>
      <c r="G52" s="12"/>
      <c r="H52" s="12"/>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12"/>
      <c r="FI52" s="12"/>
    </row>
    <row r="53" spans="1:165" ht="25.5">
      <c r="A53" s="18" t="s">
        <v>190</v>
      </c>
      <c r="B53" s="21" t="s">
        <v>191</v>
      </c>
      <c r="C53" s="160">
        <f>+C54+C65</f>
        <v>62226.329999999994</v>
      </c>
      <c r="D53" s="160">
        <f>+D54+D65</f>
        <v>62226.329999999994</v>
      </c>
      <c r="E53" s="160">
        <f>+E54+E65</f>
        <v>3451.0800000000004</v>
      </c>
      <c r="F53" s="160">
        <f>+F54+F65</f>
        <v>297.02</v>
      </c>
      <c r="G53" s="12"/>
      <c r="H53" s="12"/>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12"/>
      <c r="FI53" s="12"/>
    </row>
    <row r="54" spans="1:165" ht="12.75">
      <c r="A54" s="18" t="s">
        <v>192</v>
      </c>
      <c r="B54" s="21" t="s">
        <v>193</v>
      </c>
      <c r="C54" s="160">
        <f>C55+C56+C57+C58+C60+C61+C62+C63+C59+C64</f>
        <v>58889.06</v>
      </c>
      <c r="D54" s="160">
        <f>D55+D56+D57+D58+D60+D61+D62+D63+D59+D64</f>
        <v>58889.06</v>
      </c>
      <c r="E54" s="160">
        <f>E55+E56+E57+E58+E60+E61+E62+E63+E59+E64</f>
        <v>2698.5200000000004</v>
      </c>
      <c r="F54" s="160">
        <f>F55+F56+F57+F58+F60+F61+F62+F63+F59+F64</f>
        <v>231.18</v>
      </c>
      <c r="G54" s="12"/>
      <c r="H54" s="12"/>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12"/>
      <c r="FI54" s="12"/>
    </row>
    <row r="55" spans="1:165" ht="25.5">
      <c r="A55" s="19" t="s">
        <v>194</v>
      </c>
      <c r="B55" s="22" t="s">
        <v>195</v>
      </c>
      <c r="C55" s="103">
        <v>0</v>
      </c>
      <c r="D55" s="103">
        <v>0</v>
      </c>
      <c r="E55" s="103">
        <v>0</v>
      </c>
      <c r="F55" s="103">
        <v>0</v>
      </c>
      <c r="G55" s="12"/>
      <c r="H55" s="12"/>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12"/>
      <c r="FI55" s="12"/>
    </row>
    <row r="56" spans="1:165" ht="25.5">
      <c r="A56" s="19" t="s">
        <v>196</v>
      </c>
      <c r="B56" s="22" t="s">
        <v>197</v>
      </c>
      <c r="C56" s="103">
        <v>29</v>
      </c>
      <c r="D56" s="103">
        <v>29</v>
      </c>
      <c r="E56" s="103">
        <v>668.97</v>
      </c>
      <c r="F56" s="103">
        <v>53.4</v>
      </c>
      <c r="G56" s="12"/>
      <c r="H56" s="12"/>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12"/>
      <c r="FI56" s="12"/>
    </row>
    <row r="57" spans="1:165" ht="25.5">
      <c r="A57" s="23" t="s">
        <v>198</v>
      </c>
      <c r="B57" s="22" t="s">
        <v>306</v>
      </c>
      <c r="C57" s="103">
        <v>54499</v>
      </c>
      <c r="D57" s="103">
        <v>54499</v>
      </c>
      <c r="E57" s="103">
        <v>0</v>
      </c>
      <c r="F57" s="103">
        <v>0</v>
      </c>
      <c r="G57" s="12"/>
      <c r="H57" s="12"/>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12"/>
      <c r="FI57" s="12"/>
    </row>
    <row r="58" spans="1:165" ht="25.5">
      <c r="A58" s="19" t="s">
        <v>199</v>
      </c>
      <c r="B58" s="24" t="s">
        <v>200</v>
      </c>
      <c r="C58" s="103">
        <v>2097</v>
      </c>
      <c r="D58" s="103">
        <v>2097</v>
      </c>
      <c r="E58" s="103">
        <v>2034.75</v>
      </c>
      <c r="F58" s="103">
        <v>177.78</v>
      </c>
      <c r="G58" s="12"/>
      <c r="H58" s="1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12"/>
      <c r="FI58" s="12"/>
    </row>
    <row r="59" spans="1:165" ht="12.75">
      <c r="A59" s="19" t="s">
        <v>295</v>
      </c>
      <c r="B59" s="120" t="s">
        <v>294</v>
      </c>
      <c r="C59" s="104">
        <v>0</v>
      </c>
      <c r="D59" s="104">
        <v>0</v>
      </c>
      <c r="E59" s="104">
        <v>0</v>
      </c>
      <c r="F59" s="104">
        <v>0</v>
      </c>
      <c r="G59" s="12"/>
      <c r="H59" s="1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12"/>
      <c r="FI59" s="12"/>
    </row>
    <row r="60" spans="1:165" ht="27.75" customHeight="1">
      <c r="A60" s="19" t="s">
        <v>265</v>
      </c>
      <c r="B60" s="24" t="s">
        <v>211</v>
      </c>
      <c r="C60" s="108">
        <v>0</v>
      </c>
      <c r="D60" s="108">
        <v>0</v>
      </c>
      <c r="E60" s="108">
        <v>0</v>
      </c>
      <c r="F60" s="108">
        <v>0</v>
      </c>
      <c r="G60" s="12"/>
      <c r="H60" s="12"/>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12"/>
      <c r="FI60" s="12"/>
    </row>
    <row r="61" spans="1:165" ht="27.75" customHeight="1">
      <c r="A61" s="19" t="s">
        <v>269</v>
      </c>
      <c r="B61" s="24" t="s">
        <v>271</v>
      </c>
      <c r="C61" s="103">
        <v>0</v>
      </c>
      <c r="D61" s="103">
        <v>0</v>
      </c>
      <c r="E61" s="103">
        <v>0</v>
      </c>
      <c r="F61" s="103">
        <v>0</v>
      </c>
      <c r="G61" s="12"/>
      <c r="H61" s="12"/>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12"/>
      <c r="FI61" s="12"/>
    </row>
    <row r="62" spans="1:165" ht="27.75" customHeight="1">
      <c r="A62" s="19" t="s">
        <v>270</v>
      </c>
      <c r="B62" s="24" t="s">
        <v>272</v>
      </c>
      <c r="C62" s="103">
        <v>1</v>
      </c>
      <c r="D62" s="103">
        <v>1</v>
      </c>
      <c r="E62" s="103">
        <v>-5.2</v>
      </c>
      <c r="F62" s="103">
        <v>0</v>
      </c>
      <c r="G62" s="12"/>
      <c r="H62" s="1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12"/>
      <c r="FI62" s="12"/>
    </row>
    <row r="63" spans="1:165" ht="68.25" customHeight="1">
      <c r="A63" s="19" t="s">
        <v>275</v>
      </c>
      <c r="B63" s="24" t="s">
        <v>276</v>
      </c>
      <c r="C63" s="103">
        <v>0</v>
      </c>
      <c r="D63" s="103">
        <v>0</v>
      </c>
      <c r="E63" s="103">
        <v>0</v>
      </c>
      <c r="F63" s="103">
        <v>0</v>
      </c>
      <c r="G63" s="12"/>
      <c r="H63" s="12"/>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12"/>
      <c r="FI63" s="12"/>
    </row>
    <row r="64" spans="1:165" ht="25.5">
      <c r="A64" s="19" t="s">
        <v>300</v>
      </c>
      <c r="B64" s="24" t="s">
        <v>301</v>
      </c>
      <c r="C64" s="103">
        <v>2263.06</v>
      </c>
      <c r="D64" s="103">
        <v>2263.06</v>
      </c>
      <c r="E64" s="103">
        <v>0</v>
      </c>
      <c r="F64" s="103">
        <v>0</v>
      </c>
      <c r="G64" s="12"/>
      <c r="H64" s="12"/>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12"/>
      <c r="FI64" s="12"/>
    </row>
    <row r="65" spans="1:165" ht="15" customHeight="1">
      <c r="A65" s="18" t="s">
        <v>201</v>
      </c>
      <c r="B65" s="21" t="s">
        <v>202</v>
      </c>
      <c r="C65" s="160">
        <f>+C66+C67+C68+C69+C70+C71+C72+C73</f>
        <v>3337.27</v>
      </c>
      <c r="D65" s="160">
        <f>+D66+D67+D68+D69+D70+D71+D72+D73</f>
        <v>3337.27</v>
      </c>
      <c r="E65" s="160">
        <f>+E66+E67+E68+E69+E70+E71+E72+E73</f>
        <v>752.56</v>
      </c>
      <c r="F65" s="160">
        <f>+F66+F67+F68+F69+F70+F71+F72+F73</f>
        <v>65.83999999999999</v>
      </c>
      <c r="G65" s="12"/>
      <c r="H65" s="12"/>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12"/>
      <c r="FI65" s="12"/>
    </row>
    <row r="66" spans="1:165" ht="25.5">
      <c r="A66" s="25" t="s">
        <v>203</v>
      </c>
      <c r="B66" s="20" t="s">
        <v>204</v>
      </c>
      <c r="C66" s="103">
        <v>0</v>
      </c>
      <c r="D66" s="103">
        <v>0</v>
      </c>
      <c r="E66" s="103">
        <v>0</v>
      </c>
      <c r="F66" s="103">
        <v>0</v>
      </c>
      <c r="G66" s="12"/>
      <c r="H66" s="12"/>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12"/>
      <c r="FI66" s="12"/>
    </row>
    <row r="67" spans="1:165" ht="25.5">
      <c r="A67" s="25" t="s">
        <v>205</v>
      </c>
      <c r="B67" s="26" t="s">
        <v>200</v>
      </c>
      <c r="C67" s="103">
        <v>0</v>
      </c>
      <c r="D67" s="103">
        <v>0</v>
      </c>
      <c r="E67" s="103">
        <v>0</v>
      </c>
      <c r="F67" s="103">
        <v>0</v>
      </c>
      <c r="G67" s="12"/>
      <c r="H67" s="12"/>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12"/>
      <c r="FI67" s="12"/>
    </row>
    <row r="68" spans="1:165" ht="38.25">
      <c r="A68" s="19" t="s">
        <v>206</v>
      </c>
      <c r="B68" s="20" t="s">
        <v>207</v>
      </c>
      <c r="C68" s="103">
        <v>0</v>
      </c>
      <c r="D68" s="103">
        <v>0</v>
      </c>
      <c r="E68" s="103">
        <v>6.88</v>
      </c>
      <c r="F68" s="103">
        <v>0.01</v>
      </c>
      <c r="G68" s="12"/>
      <c r="H68" s="12"/>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12"/>
      <c r="FI68" s="12"/>
    </row>
    <row r="69" spans="1:165" ht="38.25">
      <c r="A69" s="19" t="s">
        <v>208</v>
      </c>
      <c r="B69" s="20" t="s">
        <v>209</v>
      </c>
      <c r="C69" s="103">
        <v>0</v>
      </c>
      <c r="D69" s="103">
        <v>0</v>
      </c>
      <c r="E69" s="103">
        <v>2.09</v>
      </c>
      <c r="F69" s="103">
        <v>0.04</v>
      </c>
      <c r="G69" s="12"/>
      <c r="H69" s="12"/>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12"/>
      <c r="FI69" s="12"/>
    </row>
    <row r="70" spans="1:165" ht="25.5">
      <c r="A70" s="19" t="s">
        <v>210</v>
      </c>
      <c r="B70" s="20" t="s">
        <v>211</v>
      </c>
      <c r="C70" s="103">
        <v>0</v>
      </c>
      <c r="D70" s="103">
        <v>0</v>
      </c>
      <c r="E70" s="103">
        <v>737.53</v>
      </c>
      <c r="F70" s="103">
        <v>65.07</v>
      </c>
      <c r="G70" s="12"/>
      <c r="H70" s="12"/>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12"/>
      <c r="FI70" s="12"/>
    </row>
    <row r="71" spans="1:92" ht="25.5">
      <c r="A71" s="27" t="s">
        <v>212</v>
      </c>
      <c r="B71" s="28" t="s">
        <v>213</v>
      </c>
      <c r="C71" s="103">
        <v>3335.27</v>
      </c>
      <c r="D71" s="103">
        <v>3335.27</v>
      </c>
      <c r="E71" s="103">
        <v>0</v>
      </c>
      <c r="F71" s="103">
        <v>0</v>
      </c>
      <c r="AT71" s="12"/>
      <c r="BT71" s="12"/>
      <c r="BU71" s="12"/>
      <c r="BV71" s="12"/>
      <c r="CN71" s="12"/>
    </row>
    <row r="72" spans="1:176" s="13" customFormat="1" ht="63.75">
      <c r="A72" s="32" t="s">
        <v>222</v>
      </c>
      <c r="B72" s="33" t="s">
        <v>223</v>
      </c>
      <c r="C72" s="103">
        <v>2</v>
      </c>
      <c r="D72" s="103">
        <v>2</v>
      </c>
      <c r="E72" s="103">
        <v>6.06</v>
      </c>
      <c r="F72" s="103">
        <v>0.72</v>
      </c>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104"/>
      <c r="BU72" s="104"/>
      <c r="BV72" s="104"/>
      <c r="BW72" s="99"/>
      <c r="BX72" s="99"/>
      <c r="BY72" s="99"/>
      <c r="BZ72" s="99"/>
      <c r="CA72" s="99"/>
      <c r="CB72" s="99"/>
      <c r="CC72" s="99"/>
      <c r="CD72" s="99"/>
      <c r="CE72" s="99"/>
      <c r="CF72" s="99"/>
      <c r="CG72" s="99"/>
      <c r="CH72" s="99"/>
      <c r="CI72" s="99"/>
      <c r="CJ72" s="99"/>
      <c r="CK72" s="99"/>
      <c r="CL72" s="99"/>
      <c r="CM72" s="99"/>
      <c r="CN72" s="104"/>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row>
    <row r="73" spans="1:176" s="13" customFormat="1" ht="46.5" customHeight="1">
      <c r="A73" s="32" t="s">
        <v>273</v>
      </c>
      <c r="B73" s="109" t="s">
        <v>274</v>
      </c>
      <c r="C73" s="103">
        <v>0</v>
      </c>
      <c r="D73" s="103">
        <v>0</v>
      </c>
      <c r="E73" s="103">
        <v>0</v>
      </c>
      <c r="F73" s="103">
        <v>0</v>
      </c>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104"/>
      <c r="BU73" s="104"/>
      <c r="BV73" s="104"/>
      <c r="BW73" s="99"/>
      <c r="BX73" s="99"/>
      <c r="BY73" s="99"/>
      <c r="BZ73" s="99"/>
      <c r="CA73" s="99"/>
      <c r="CB73" s="99"/>
      <c r="CC73" s="99"/>
      <c r="CD73" s="99"/>
      <c r="CE73" s="99"/>
      <c r="CF73" s="99"/>
      <c r="CG73" s="99"/>
      <c r="CH73" s="99"/>
      <c r="CI73" s="99"/>
      <c r="CJ73" s="99"/>
      <c r="CK73" s="99"/>
      <c r="CL73" s="99"/>
      <c r="CM73" s="99"/>
      <c r="CN73" s="104"/>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row>
    <row r="74" spans="1:176" s="76" customFormat="1" ht="30">
      <c r="A74" s="113" t="s">
        <v>281</v>
      </c>
      <c r="B74" s="114" t="s">
        <v>282</v>
      </c>
      <c r="C74" s="115">
        <f>+C75+C76</f>
        <v>0</v>
      </c>
      <c r="D74" s="115">
        <f>+D75+D76</f>
        <v>0</v>
      </c>
      <c r="E74" s="115">
        <f>+E75+E76</f>
        <v>0</v>
      </c>
      <c r="F74" s="115">
        <f>+F75+F76</f>
        <v>0</v>
      </c>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8"/>
      <c r="BU74" s="78"/>
      <c r="BV74" s="78"/>
      <c r="BW74" s="77"/>
      <c r="BX74" s="77"/>
      <c r="BY74" s="77"/>
      <c r="BZ74" s="77"/>
      <c r="CA74" s="77"/>
      <c r="CB74" s="77"/>
      <c r="CC74" s="77"/>
      <c r="CD74" s="77"/>
      <c r="CE74" s="77"/>
      <c r="CF74" s="77"/>
      <c r="CG74" s="77"/>
      <c r="CH74" s="77"/>
      <c r="CI74" s="77"/>
      <c r="CJ74" s="77"/>
      <c r="CK74" s="77"/>
      <c r="CL74" s="77"/>
      <c r="CM74" s="77"/>
      <c r="CN74" s="78"/>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row>
    <row r="75" spans="1:176" s="13" customFormat="1" ht="14.25">
      <c r="A75" s="110" t="s">
        <v>283</v>
      </c>
      <c r="B75" s="111" t="s">
        <v>284</v>
      </c>
      <c r="C75" s="103">
        <v>0</v>
      </c>
      <c r="D75" s="103">
        <v>0</v>
      </c>
      <c r="E75" s="103">
        <v>0</v>
      </c>
      <c r="F75" s="103">
        <v>0</v>
      </c>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104"/>
      <c r="BU75" s="104"/>
      <c r="BV75" s="104"/>
      <c r="BW75" s="99"/>
      <c r="BX75" s="99"/>
      <c r="BY75" s="99"/>
      <c r="BZ75" s="99"/>
      <c r="CA75" s="99"/>
      <c r="CB75" s="99"/>
      <c r="CC75" s="99"/>
      <c r="CD75" s="99"/>
      <c r="CE75" s="99"/>
      <c r="CF75" s="99"/>
      <c r="CG75" s="99"/>
      <c r="CH75" s="99"/>
      <c r="CI75" s="99"/>
      <c r="CJ75" s="99"/>
      <c r="CK75" s="99"/>
      <c r="CL75" s="99"/>
      <c r="CM75" s="99"/>
      <c r="CN75" s="104"/>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row>
    <row r="76" spans="1:176" s="13" customFormat="1" ht="14.25">
      <c r="A76" s="110" t="s">
        <v>285</v>
      </c>
      <c r="B76" s="112" t="s">
        <v>286</v>
      </c>
      <c r="C76" s="103">
        <v>0</v>
      </c>
      <c r="D76" s="103">
        <v>0</v>
      </c>
      <c r="E76" s="103">
        <v>0</v>
      </c>
      <c r="F76" s="103">
        <v>0</v>
      </c>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104"/>
      <c r="BU76" s="104"/>
      <c r="BV76" s="104"/>
      <c r="BW76" s="99"/>
      <c r="BX76" s="99"/>
      <c r="BY76" s="99"/>
      <c r="BZ76" s="99"/>
      <c r="CA76" s="99"/>
      <c r="CB76" s="99"/>
      <c r="CC76" s="99"/>
      <c r="CD76" s="99"/>
      <c r="CE76" s="99"/>
      <c r="CF76" s="99"/>
      <c r="CG76" s="99"/>
      <c r="CH76" s="99"/>
      <c r="CI76" s="99"/>
      <c r="CJ76" s="99"/>
      <c r="CK76" s="99"/>
      <c r="CL76" s="99"/>
      <c r="CM76" s="99"/>
      <c r="CN76" s="104"/>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row>
    <row r="77" spans="1:176" s="13" customFormat="1" ht="14.25">
      <c r="A77" s="170" t="s">
        <v>224</v>
      </c>
      <c r="B77" s="170"/>
      <c r="C77" s="105"/>
      <c r="D77" s="105"/>
      <c r="E77" s="105"/>
      <c r="F77" s="105"/>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104"/>
      <c r="BU77" s="104"/>
      <c r="BV77" s="104"/>
      <c r="BW77" s="99"/>
      <c r="BX77" s="99"/>
      <c r="BY77" s="99"/>
      <c r="BZ77" s="99"/>
      <c r="CA77" s="99"/>
      <c r="CB77" s="99"/>
      <c r="CC77" s="99"/>
      <c r="CD77" s="99"/>
      <c r="CE77" s="99"/>
      <c r="CF77" s="99"/>
      <c r="CG77" s="99"/>
      <c r="CH77" s="99"/>
      <c r="CI77" s="99"/>
      <c r="CJ77" s="99"/>
      <c r="CK77" s="99"/>
      <c r="CL77" s="99"/>
      <c r="CM77" s="99"/>
      <c r="CN77" s="104"/>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row>
    <row r="78" spans="1:176" s="13" customFormat="1" ht="12.75">
      <c r="A78" s="29"/>
      <c r="C78" s="105"/>
      <c r="D78" s="105"/>
      <c r="E78" s="105"/>
      <c r="F78" s="105"/>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104"/>
      <c r="BU78" s="104"/>
      <c r="BV78" s="104"/>
      <c r="BW78" s="99"/>
      <c r="BX78" s="99"/>
      <c r="BY78" s="99"/>
      <c r="BZ78" s="99"/>
      <c r="CA78" s="99"/>
      <c r="CB78" s="99"/>
      <c r="CC78" s="99"/>
      <c r="CD78" s="99"/>
      <c r="CE78" s="99"/>
      <c r="CF78" s="99"/>
      <c r="CG78" s="99"/>
      <c r="CH78" s="99"/>
      <c r="CI78" s="99"/>
      <c r="CJ78" s="99"/>
      <c r="CK78" s="99"/>
      <c r="CL78" s="99"/>
      <c r="CM78" s="99"/>
      <c r="CN78" s="104"/>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row>
    <row r="79" spans="1:176" s="35" customFormat="1" ht="15">
      <c r="A79" s="34"/>
      <c r="B79" s="163" t="s">
        <v>225</v>
      </c>
      <c r="C79" s="163" t="s">
        <v>226</v>
      </c>
      <c r="D79" s="121"/>
      <c r="E79" s="121"/>
      <c r="F79" s="121"/>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7"/>
      <c r="BU79" s="107"/>
      <c r="BV79" s="107"/>
      <c r="BW79" s="106"/>
      <c r="BX79" s="106"/>
      <c r="BY79" s="106"/>
      <c r="BZ79" s="106"/>
      <c r="CA79" s="106"/>
      <c r="CB79" s="106"/>
      <c r="CC79" s="106"/>
      <c r="CD79" s="106"/>
      <c r="CE79" s="106"/>
      <c r="CF79" s="106"/>
      <c r="CG79" s="106"/>
      <c r="CH79" s="106"/>
      <c r="CI79" s="106"/>
      <c r="CJ79" s="106"/>
      <c r="CK79" s="106"/>
      <c r="CL79" s="106"/>
      <c r="CM79" s="106"/>
      <c r="CN79" s="107"/>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c r="FK79" s="106"/>
      <c r="FL79" s="106"/>
      <c r="FM79" s="106"/>
      <c r="FN79" s="106"/>
      <c r="FO79" s="106"/>
      <c r="FP79" s="106"/>
      <c r="FQ79" s="106"/>
      <c r="FR79" s="106"/>
      <c r="FS79" s="106"/>
      <c r="FT79" s="106"/>
    </row>
    <row r="80" spans="1:176" s="13" customFormat="1" ht="12.75">
      <c r="A80" s="29"/>
      <c r="B80" s="10" t="s">
        <v>380</v>
      </c>
      <c r="C80" s="168" t="s">
        <v>387</v>
      </c>
      <c r="D80" s="105"/>
      <c r="E80" s="105"/>
      <c r="F80" s="105"/>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104"/>
      <c r="BU80" s="104"/>
      <c r="BV80" s="104"/>
      <c r="BW80" s="99"/>
      <c r="BX80" s="99"/>
      <c r="BY80" s="99"/>
      <c r="BZ80" s="99"/>
      <c r="CA80" s="99"/>
      <c r="CB80" s="99"/>
      <c r="CC80" s="99"/>
      <c r="CD80" s="99"/>
      <c r="CE80" s="99"/>
      <c r="CF80" s="99"/>
      <c r="CG80" s="99"/>
      <c r="CH80" s="99"/>
      <c r="CI80" s="99"/>
      <c r="CJ80" s="99"/>
      <c r="CK80" s="99"/>
      <c r="CL80" s="99"/>
      <c r="CM80" s="99"/>
      <c r="CN80" s="104"/>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row>
    <row r="81" spans="1:176" s="13" customFormat="1" ht="12.75">
      <c r="A81" s="29"/>
      <c r="C81" s="105"/>
      <c r="D81" s="105"/>
      <c r="E81" s="167" t="s">
        <v>260</v>
      </c>
      <c r="F81" s="168"/>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104"/>
      <c r="BU81" s="104"/>
      <c r="BV81" s="104"/>
      <c r="BW81" s="99"/>
      <c r="BX81" s="99"/>
      <c r="BY81" s="99"/>
      <c r="BZ81" s="99"/>
      <c r="CA81" s="99"/>
      <c r="CB81" s="99"/>
      <c r="CC81" s="99"/>
      <c r="CD81" s="99"/>
      <c r="CE81" s="99"/>
      <c r="CF81" s="99"/>
      <c r="CG81" s="99"/>
      <c r="CH81" s="99"/>
      <c r="CI81" s="99"/>
      <c r="CJ81" s="99"/>
      <c r="CK81" s="99"/>
      <c r="CL81" s="99"/>
      <c r="CM81" s="99"/>
      <c r="CN81" s="104"/>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row>
    <row r="82" spans="1:176" s="13" customFormat="1" ht="12.75">
      <c r="A82" s="29"/>
      <c r="C82" s="105"/>
      <c r="D82" s="105"/>
      <c r="E82" s="167" t="s">
        <v>261</v>
      </c>
      <c r="F82" s="168" t="s">
        <v>381</v>
      </c>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104"/>
      <c r="BU82" s="104"/>
      <c r="BV82" s="104"/>
      <c r="BW82" s="99"/>
      <c r="BX82" s="99"/>
      <c r="BY82" s="99"/>
      <c r="BZ82" s="99"/>
      <c r="CA82" s="99"/>
      <c r="CB82" s="99"/>
      <c r="CC82" s="99"/>
      <c r="CD82" s="99"/>
      <c r="CE82" s="99"/>
      <c r="CF82" s="99"/>
      <c r="CG82" s="99"/>
      <c r="CH82" s="99"/>
      <c r="CI82" s="99"/>
      <c r="CJ82" s="99"/>
      <c r="CK82" s="99"/>
      <c r="CL82" s="99"/>
      <c r="CM82" s="99"/>
      <c r="CN82" s="104"/>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row>
    <row r="83" spans="1:176" s="13" customFormat="1" ht="12.75">
      <c r="A83" s="29"/>
      <c r="C83" s="105"/>
      <c r="D83" s="105"/>
      <c r="E83" s="167" t="s">
        <v>262</v>
      </c>
      <c r="F83" s="168" t="s">
        <v>382</v>
      </c>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104"/>
      <c r="BU83" s="104"/>
      <c r="BV83" s="104"/>
      <c r="BW83" s="99"/>
      <c r="BX83" s="99"/>
      <c r="BY83" s="99"/>
      <c r="BZ83" s="99"/>
      <c r="CA83" s="99"/>
      <c r="CB83" s="99"/>
      <c r="CC83" s="99"/>
      <c r="CD83" s="99"/>
      <c r="CE83" s="99"/>
      <c r="CF83" s="99"/>
      <c r="CG83" s="99"/>
      <c r="CH83" s="99"/>
      <c r="CI83" s="99"/>
      <c r="CJ83" s="99"/>
      <c r="CK83" s="99"/>
      <c r="CL83" s="99"/>
      <c r="CM83" s="99"/>
      <c r="CN83" s="104"/>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row>
    <row r="84" spans="1:176" s="13" customFormat="1" ht="12.75">
      <c r="A84" s="29"/>
      <c r="C84" s="105"/>
      <c r="D84" s="105"/>
      <c r="E84" s="105"/>
      <c r="F84" s="105"/>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104"/>
      <c r="BU84" s="104"/>
      <c r="BV84" s="104"/>
      <c r="BW84" s="99"/>
      <c r="BX84" s="99"/>
      <c r="BY84" s="99"/>
      <c r="BZ84" s="99"/>
      <c r="CA84" s="99"/>
      <c r="CB84" s="99"/>
      <c r="CC84" s="99"/>
      <c r="CD84" s="99"/>
      <c r="CE84" s="99"/>
      <c r="CF84" s="99"/>
      <c r="CG84" s="99"/>
      <c r="CH84" s="99"/>
      <c r="CI84" s="99"/>
      <c r="CJ84" s="99"/>
      <c r="CK84" s="99"/>
      <c r="CL84" s="99"/>
      <c r="CM84" s="99"/>
      <c r="CN84" s="104"/>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row>
    <row r="85" spans="1:176" s="13" customFormat="1" ht="12.75">
      <c r="A85" s="29"/>
      <c r="C85" s="105"/>
      <c r="D85" s="105"/>
      <c r="E85" s="105"/>
      <c r="F85" s="105"/>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104"/>
      <c r="BU85" s="104"/>
      <c r="BV85" s="104"/>
      <c r="BW85" s="99"/>
      <c r="BX85" s="99"/>
      <c r="BY85" s="99"/>
      <c r="BZ85" s="99"/>
      <c r="CA85" s="99"/>
      <c r="CB85" s="99"/>
      <c r="CC85" s="99"/>
      <c r="CD85" s="99"/>
      <c r="CE85" s="99"/>
      <c r="CF85" s="99"/>
      <c r="CG85" s="99"/>
      <c r="CH85" s="99"/>
      <c r="CI85" s="99"/>
      <c r="CJ85" s="99"/>
      <c r="CK85" s="99"/>
      <c r="CL85" s="99"/>
      <c r="CM85" s="99"/>
      <c r="CN85" s="104"/>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row>
    <row r="86" spans="1:176" s="13" customFormat="1" ht="12.75">
      <c r="A86" s="29"/>
      <c r="C86" s="105"/>
      <c r="D86" s="105"/>
      <c r="E86" s="105"/>
      <c r="F86" s="105"/>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104"/>
      <c r="BU86" s="104"/>
      <c r="BV86" s="104"/>
      <c r="BW86" s="99"/>
      <c r="BX86" s="99"/>
      <c r="BY86" s="99"/>
      <c r="BZ86" s="99"/>
      <c r="CA86" s="99"/>
      <c r="CB86" s="99"/>
      <c r="CC86" s="99"/>
      <c r="CD86" s="99"/>
      <c r="CE86" s="99"/>
      <c r="CF86" s="99"/>
      <c r="CG86" s="99"/>
      <c r="CH86" s="99"/>
      <c r="CI86" s="99"/>
      <c r="CJ86" s="99"/>
      <c r="CK86" s="99"/>
      <c r="CL86" s="99"/>
      <c r="CM86" s="99"/>
      <c r="CN86" s="104"/>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row>
    <row r="87" spans="1:176" s="13" customFormat="1" ht="12.75">
      <c r="A87" s="29"/>
      <c r="C87" s="105"/>
      <c r="D87" s="105"/>
      <c r="E87" s="105"/>
      <c r="F87" s="105"/>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104"/>
      <c r="BU87" s="104"/>
      <c r="BV87" s="104"/>
      <c r="BW87" s="99"/>
      <c r="BX87" s="99"/>
      <c r="BY87" s="99"/>
      <c r="BZ87" s="99"/>
      <c r="CA87" s="99"/>
      <c r="CB87" s="99"/>
      <c r="CC87" s="99"/>
      <c r="CD87" s="99"/>
      <c r="CE87" s="99"/>
      <c r="CF87" s="99"/>
      <c r="CG87" s="99"/>
      <c r="CH87" s="99"/>
      <c r="CI87" s="99"/>
      <c r="CJ87" s="99"/>
      <c r="CK87" s="99"/>
      <c r="CL87" s="99"/>
      <c r="CM87" s="99"/>
      <c r="CN87" s="104"/>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row>
    <row r="88" spans="1:176" s="13" customFormat="1" ht="12.75">
      <c r="A88" s="29"/>
      <c r="C88" s="105"/>
      <c r="D88" s="105"/>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104"/>
      <c r="BU88" s="104"/>
      <c r="BV88" s="104"/>
      <c r="BW88" s="99"/>
      <c r="BX88" s="99"/>
      <c r="BY88" s="99"/>
      <c r="BZ88" s="99"/>
      <c r="CA88" s="99"/>
      <c r="CB88" s="99"/>
      <c r="CC88" s="99"/>
      <c r="CD88" s="99"/>
      <c r="CE88" s="99"/>
      <c r="CF88" s="99"/>
      <c r="CG88" s="99"/>
      <c r="CH88" s="99"/>
      <c r="CI88" s="99"/>
      <c r="CJ88" s="99"/>
      <c r="CK88" s="99"/>
      <c r="CL88" s="99"/>
      <c r="CM88" s="99"/>
      <c r="CN88" s="104"/>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row>
    <row r="89" spans="1:176" s="13" customFormat="1" ht="12.75">
      <c r="A89" s="29"/>
      <c r="C89" s="105"/>
      <c r="D89" s="105"/>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104"/>
      <c r="BU89" s="104"/>
      <c r="BV89" s="104"/>
      <c r="BW89" s="99"/>
      <c r="BX89" s="99"/>
      <c r="BY89" s="99"/>
      <c r="BZ89" s="99"/>
      <c r="CA89" s="99"/>
      <c r="CB89" s="99"/>
      <c r="CC89" s="99"/>
      <c r="CD89" s="99"/>
      <c r="CE89" s="99"/>
      <c r="CF89" s="99"/>
      <c r="CG89" s="99"/>
      <c r="CH89" s="99"/>
      <c r="CI89" s="99"/>
      <c r="CJ89" s="99"/>
      <c r="CK89" s="99"/>
      <c r="CL89" s="99"/>
      <c r="CM89" s="99"/>
      <c r="CN89" s="104"/>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row>
    <row r="90" spans="1:176" s="13" customFormat="1" ht="12.75">
      <c r="A90" s="29"/>
      <c r="C90" s="105"/>
      <c r="D90" s="105"/>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104"/>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row>
    <row r="91" spans="1:176" s="13" customFormat="1" ht="12.75">
      <c r="A91" s="29"/>
      <c r="C91" s="105"/>
      <c r="D91" s="105"/>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104"/>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row>
    <row r="92" spans="1:176" s="13" customFormat="1" ht="12.75">
      <c r="A92" s="29"/>
      <c r="C92" s="105"/>
      <c r="D92" s="105"/>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104"/>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row>
    <row r="93" spans="1:176" s="13" customFormat="1" ht="12.75">
      <c r="A93" s="29"/>
      <c r="C93" s="105"/>
      <c r="D93" s="105"/>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104"/>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row>
    <row r="94" spans="1:176" s="13" customFormat="1" ht="12.75">
      <c r="A94" s="29"/>
      <c r="C94" s="105"/>
      <c r="D94" s="105"/>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104"/>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row>
    <row r="95" spans="1:176" s="13" customFormat="1" ht="12.75">
      <c r="A95" s="29"/>
      <c r="C95" s="105"/>
      <c r="D95" s="105"/>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104"/>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row>
    <row r="96" spans="1:176" s="13" customFormat="1" ht="12.75">
      <c r="A96" s="29"/>
      <c r="C96" s="105"/>
      <c r="D96" s="105"/>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104"/>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row>
    <row r="97" spans="1:176" s="13" customFormat="1" ht="12.75">
      <c r="A97" s="29"/>
      <c r="C97" s="105"/>
      <c r="D97" s="105"/>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104"/>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row>
    <row r="98" spans="1:176" s="13" customFormat="1" ht="12.75">
      <c r="A98" s="29"/>
      <c r="C98" s="105"/>
      <c r="D98" s="105"/>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104"/>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row>
    <row r="99" spans="1:176" s="13" customFormat="1" ht="12.75">
      <c r="A99" s="29"/>
      <c r="C99" s="105"/>
      <c r="D99" s="105"/>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104"/>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row>
    <row r="100" spans="1:176" s="13" customFormat="1" ht="12.75">
      <c r="A100" s="29"/>
      <c r="C100" s="105"/>
      <c r="D100" s="105"/>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104"/>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row>
    <row r="101" spans="1:176" s="13" customFormat="1" ht="12.75">
      <c r="A101" s="29"/>
      <c r="C101" s="105"/>
      <c r="D101" s="105"/>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104"/>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row>
    <row r="102" spans="1:176" s="13" customFormat="1" ht="12.75">
      <c r="A102" s="29"/>
      <c r="C102" s="105"/>
      <c r="D102" s="105"/>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104"/>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row>
    <row r="103" spans="1:176" s="13" customFormat="1" ht="12.75">
      <c r="A103" s="29"/>
      <c r="C103" s="105"/>
      <c r="D103" s="105"/>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104"/>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row>
    <row r="104" spans="1:176" s="13" customFormat="1" ht="12.75">
      <c r="A104" s="29"/>
      <c r="C104" s="105"/>
      <c r="D104" s="105"/>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104"/>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row>
    <row r="105" spans="1:176" s="13" customFormat="1" ht="12.75">
      <c r="A105" s="29"/>
      <c r="C105" s="105"/>
      <c r="D105" s="105"/>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104"/>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row>
    <row r="106" spans="1:176" s="13" customFormat="1" ht="12.75">
      <c r="A106" s="29"/>
      <c r="C106" s="105"/>
      <c r="D106" s="105"/>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104"/>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row>
    <row r="107" spans="1:176" s="13" customFormat="1" ht="12.75">
      <c r="A107" s="29"/>
      <c r="C107" s="105"/>
      <c r="D107" s="105"/>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104"/>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row>
    <row r="108" spans="1:176" s="13" customFormat="1" ht="12.75">
      <c r="A108" s="29"/>
      <c r="C108" s="105"/>
      <c r="D108" s="105"/>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104"/>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row>
    <row r="109" spans="1:176" s="13" customFormat="1" ht="12.75">
      <c r="A109" s="29"/>
      <c r="C109" s="105"/>
      <c r="D109" s="105"/>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104"/>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row>
    <row r="110" spans="1:176" s="13" customFormat="1" ht="12.75">
      <c r="A110" s="29"/>
      <c r="C110" s="105"/>
      <c r="D110" s="105"/>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104"/>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row>
    <row r="111" spans="1:176" s="13" customFormat="1" ht="12.75">
      <c r="A111" s="29"/>
      <c r="C111" s="105"/>
      <c r="D111" s="105"/>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104"/>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row>
    <row r="112" spans="1:176" s="13" customFormat="1" ht="12.75">
      <c r="A112" s="29"/>
      <c r="C112" s="105"/>
      <c r="D112" s="105"/>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104"/>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row>
    <row r="113" spans="1:176" s="13" customFormat="1" ht="12.75">
      <c r="A113" s="29"/>
      <c r="C113" s="105"/>
      <c r="D113" s="105"/>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104"/>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row>
    <row r="114" spans="1:176" s="13" customFormat="1" ht="12.75">
      <c r="A114" s="29"/>
      <c r="C114" s="105"/>
      <c r="D114" s="105"/>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104"/>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row>
    <row r="115" spans="1:176" s="13" customFormat="1" ht="12.75">
      <c r="A115" s="29"/>
      <c r="C115" s="105"/>
      <c r="D115" s="105"/>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104"/>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row>
    <row r="116" spans="1:176" s="13" customFormat="1" ht="12.75">
      <c r="A116" s="29"/>
      <c r="C116" s="105"/>
      <c r="D116" s="105"/>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104"/>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row>
    <row r="117" spans="1:176" s="13" customFormat="1" ht="12.75">
      <c r="A117" s="29"/>
      <c r="C117" s="105"/>
      <c r="D117" s="105"/>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104"/>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row>
    <row r="118" ht="12.75">
      <c r="CN118" s="12"/>
    </row>
    <row r="119" ht="12.75">
      <c r="CN119" s="12"/>
    </row>
    <row r="120" ht="12.75">
      <c r="CN120" s="12"/>
    </row>
    <row r="121" ht="12.75">
      <c r="CN121" s="12"/>
    </row>
    <row r="122" ht="12.75">
      <c r="CN122" s="12"/>
    </row>
    <row r="123" ht="12.75">
      <c r="CN123" s="12"/>
    </row>
    <row r="124" ht="12.75">
      <c r="CN124" s="12"/>
    </row>
    <row r="125" ht="12.75">
      <c r="CN125" s="12"/>
    </row>
    <row r="126" ht="12.75">
      <c r="CN126" s="12"/>
    </row>
    <row r="127" ht="12.75">
      <c r="CN127" s="12"/>
    </row>
    <row r="128" ht="12.75">
      <c r="CN128" s="12"/>
    </row>
    <row r="129" ht="12.75">
      <c r="CN129" s="12"/>
    </row>
    <row r="130" ht="12.75">
      <c r="CN130" s="12"/>
    </row>
    <row r="131" ht="12.75">
      <c r="CN131" s="12"/>
    </row>
    <row r="132" ht="12.75">
      <c r="CN132" s="12"/>
    </row>
    <row r="133" ht="12.75">
      <c r="CN133" s="12"/>
    </row>
    <row r="134" ht="12.75">
      <c r="CN134" s="12"/>
    </row>
    <row r="135" ht="12.75">
      <c r="CN135" s="12"/>
    </row>
    <row r="136" ht="12.75">
      <c r="CN136" s="12"/>
    </row>
    <row r="137" ht="12.75">
      <c r="CN137" s="12"/>
    </row>
  </sheetData>
  <sheetProtection/>
  <mergeCells count="33">
    <mergeCell ref="EI4:EM4"/>
    <mergeCell ref="ED4:EH4"/>
    <mergeCell ref="CA4:CE4"/>
    <mergeCell ref="CF4:CJ4"/>
    <mergeCell ref="CK4:CO4"/>
    <mergeCell ref="DJ4:DN4"/>
    <mergeCell ref="DY4:EC4"/>
    <mergeCell ref="BB4:BF4"/>
    <mergeCell ref="BV4:BZ4"/>
    <mergeCell ref="AM4:AQ4"/>
    <mergeCell ref="AR4:AV4"/>
    <mergeCell ref="BG4:BK4"/>
    <mergeCell ref="BL4:BP4"/>
    <mergeCell ref="EN4:ER4"/>
    <mergeCell ref="G4:H4"/>
    <mergeCell ref="I4:M4"/>
    <mergeCell ref="N4:R4"/>
    <mergeCell ref="S4:W4"/>
    <mergeCell ref="X4:AB4"/>
    <mergeCell ref="AC4:AG4"/>
    <mergeCell ref="BQ4:BU4"/>
    <mergeCell ref="AW4:BA4"/>
    <mergeCell ref="AH4:AL4"/>
    <mergeCell ref="ES4:EW4"/>
    <mergeCell ref="EX4:FB4"/>
    <mergeCell ref="A77:B77"/>
    <mergeCell ref="FC4:FG4"/>
    <mergeCell ref="CP4:CT4"/>
    <mergeCell ref="CU4:CY4"/>
    <mergeCell ref="CZ4:DD4"/>
    <mergeCell ref="DE4:DI4"/>
    <mergeCell ref="DO4:DS4"/>
    <mergeCell ref="DT4:DX4"/>
  </mergeCells>
  <printOptions horizontalCentered="1"/>
  <pageMargins left="0.2" right="0.2" top="0.3" bottom="0" header="0.15748031496063" footer="0.196850393700787"/>
  <pageSetup fitToHeight="6" horizontalDpi="600" verticalDpi="600" orientation="landscape" paperSize="9" scale="97" r:id="rId1"/>
  <rowBreaks count="2" manualBreakCount="2">
    <brk id="39" max="5" man="1"/>
    <brk id="64" max="5" man="1"/>
  </rowBreaks>
</worksheet>
</file>

<file path=xl/worksheets/sheet2.xml><?xml version="1.0" encoding="utf-8"?>
<worksheet xmlns="http://schemas.openxmlformats.org/spreadsheetml/2006/main" xmlns:r="http://schemas.openxmlformats.org/officeDocument/2006/relationships">
  <sheetPr>
    <tabColor indexed="31"/>
  </sheetPr>
  <dimension ref="A1:FZ19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G1" sqref="G1"/>
    </sheetView>
  </sheetViews>
  <sheetFormatPr defaultColWidth="9.140625" defaultRowHeight="12.75"/>
  <cols>
    <col min="1" max="1" width="14.7109375" style="3" customWidth="1"/>
    <col min="2" max="2" width="59.28125" style="4" customWidth="1"/>
    <col min="3" max="3" width="16.00390625" style="4" customWidth="1"/>
    <col min="4" max="5" width="18.28125" style="2" customWidth="1"/>
    <col min="6" max="6" width="16.421875" style="1" customWidth="1"/>
    <col min="7" max="7" width="15.8515625" style="1" customWidth="1"/>
    <col min="8" max="16384" width="9.140625" style="1" customWidth="1"/>
  </cols>
  <sheetData>
    <row r="1" spans="1:5" ht="24.75" customHeight="1">
      <c r="A1" s="174" t="s">
        <v>383</v>
      </c>
      <c r="B1" s="174"/>
      <c r="C1" s="174"/>
      <c r="D1" s="174"/>
      <c r="E1" s="140"/>
    </row>
    <row r="2" spans="4:7" ht="12.75">
      <c r="D2" s="5"/>
      <c r="E2" s="5"/>
      <c r="F2" s="5"/>
      <c r="G2" s="58" t="s">
        <v>140</v>
      </c>
    </row>
    <row r="3" spans="1:7" s="7" customFormat="1" ht="51">
      <c r="A3" s="46" t="s">
        <v>0</v>
      </c>
      <c r="B3" s="47" t="s">
        <v>1</v>
      </c>
      <c r="C3" s="47" t="s">
        <v>258</v>
      </c>
      <c r="D3" s="59" t="s">
        <v>259</v>
      </c>
      <c r="E3" s="59" t="s">
        <v>373</v>
      </c>
      <c r="F3" s="47" t="s">
        <v>255</v>
      </c>
      <c r="G3" s="47" t="s">
        <v>256</v>
      </c>
    </row>
    <row r="4" spans="1:7" s="8" customFormat="1" ht="12.75">
      <c r="A4" s="48"/>
      <c r="B4" s="49" t="s">
        <v>2</v>
      </c>
      <c r="C4" s="49"/>
      <c r="D4" s="49"/>
      <c r="E4" s="49"/>
      <c r="F4" s="50"/>
      <c r="G4" s="50"/>
    </row>
    <row r="5" spans="1:7" s="8" customFormat="1" ht="12.75">
      <c r="A5" s="51" t="s">
        <v>3</v>
      </c>
      <c r="B5" s="36" t="s">
        <v>4</v>
      </c>
      <c r="C5" s="62">
        <f>+C6+C12</f>
        <v>412129.5</v>
      </c>
      <c r="D5" s="62">
        <f>+D6+D12</f>
        <v>455832.41</v>
      </c>
      <c r="E5" s="62">
        <f>+E6+E12</f>
        <v>455832.41</v>
      </c>
      <c r="F5" s="62">
        <f>+F6+F12</f>
        <v>455053.33999999997</v>
      </c>
      <c r="G5" s="62">
        <f>+G6+G12</f>
        <v>35022.21000000001</v>
      </c>
    </row>
    <row r="6" spans="1:7" s="8" customFormat="1" ht="12.75">
      <c r="A6" s="51" t="s">
        <v>5</v>
      </c>
      <c r="B6" s="37" t="s">
        <v>6</v>
      </c>
      <c r="C6" s="132">
        <f>+C7+C8+C11+C9+C10+C152</f>
        <v>412129.5</v>
      </c>
      <c r="D6" s="132">
        <f>+D7+D8+D11+D9+D10+D152</f>
        <v>455747.41</v>
      </c>
      <c r="E6" s="132">
        <f>+E7+E8+E11+E9+E10+E152</f>
        <v>455747.41</v>
      </c>
      <c r="F6" s="132">
        <f>+F7+F8+F11+F9+F10+F152</f>
        <v>454969.24999999994</v>
      </c>
      <c r="G6" s="132">
        <f>+G7+G8+G11+G9+G10+G152</f>
        <v>35022.21000000001</v>
      </c>
    </row>
    <row r="7" spans="1:7" s="8" customFormat="1" ht="12.75">
      <c r="A7" s="51" t="s">
        <v>7</v>
      </c>
      <c r="B7" s="37" t="s">
        <v>8</v>
      </c>
      <c r="C7" s="63">
        <f>+C21</f>
        <v>0</v>
      </c>
      <c r="D7" s="63">
        <f>+D21</f>
        <v>5252.51</v>
      </c>
      <c r="E7" s="63">
        <f>+E21</f>
        <v>5252.51</v>
      </c>
      <c r="F7" s="63">
        <f>+F21</f>
        <v>5246.94</v>
      </c>
      <c r="G7" s="63">
        <f>+G21</f>
        <v>1307.0700000000002</v>
      </c>
    </row>
    <row r="8" spans="1:7" s="8" customFormat="1" ht="12.75">
      <c r="A8" s="51" t="s">
        <v>9</v>
      </c>
      <c r="B8" s="37" t="s">
        <v>10</v>
      </c>
      <c r="C8" s="63">
        <f>+C40</f>
        <v>412129.5</v>
      </c>
      <c r="D8" s="63">
        <f>+D40</f>
        <v>434324.89999999997</v>
      </c>
      <c r="E8" s="63">
        <f>+E40</f>
        <v>434324.89999999997</v>
      </c>
      <c r="F8" s="63">
        <f>+F40</f>
        <v>434314.4199999999</v>
      </c>
      <c r="G8" s="63">
        <f>+G40</f>
        <v>32432.56</v>
      </c>
    </row>
    <row r="9" spans="1:7" s="8" customFormat="1" ht="12.75">
      <c r="A9" s="51" t="s">
        <v>248</v>
      </c>
      <c r="B9" s="37" t="s">
        <v>229</v>
      </c>
      <c r="C9" s="63">
        <f>+C66</f>
        <v>0</v>
      </c>
      <c r="D9" s="63">
        <f>+D66</f>
        <v>0</v>
      </c>
      <c r="E9" s="63">
        <f>+E66</f>
        <v>0</v>
      </c>
      <c r="F9" s="63">
        <f>+F66</f>
        <v>0</v>
      </c>
      <c r="G9" s="63">
        <f>+G66</f>
        <v>0</v>
      </c>
    </row>
    <row r="10" spans="1:7" s="8" customFormat="1" ht="25.5">
      <c r="A10" s="51" t="s">
        <v>287</v>
      </c>
      <c r="B10" s="116" t="s">
        <v>288</v>
      </c>
      <c r="C10" s="63">
        <f>+C153</f>
        <v>0</v>
      </c>
      <c r="D10" s="63">
        <f>+D153</f>
        <v>0</v>
      </c>
      <c r="E10" s="63">
        <f>+E153</f>
        <v>0</v>
      </c>
      <c r="F10" s="63">
        <f>+F153</f>
        <v>0</v>
      </c>
      <c r="G10" s="63">
        <f>+G153</f>
        <v>0</v>
      </c>
    </row>
    <row r="11" spans="1:7" s="8" customFormat="1" ht="12.75">
      <c r="A11" s="51" t="s">
        <v>250</v>
      </c>
      <c r="B11" s="37" t="s">
        <v>230</v>
      </c>
      <c r="C11" s="63">
        <f>+C17</f>
        <v>0</v>
      </c>
      <c r="D11" s="63">
        <f>+D17</f>
        <v>16170</v>
      </c>
      <c r="E11" s="63">
        <f>+E17</f>
        <v>16170</v>
      </c>
      <c r="F11" s="63">
        <f>+F17</f>
        <v>16152.69</v>
      </c>
      <c r="G11" s="63">
        <f>+G17</f>
        <v>1351.62</v>
      </c>
    </row>
    <row r="12" spans="1:7" s="8" customFormat="1" ht="12.75">
      <c r="A12" s="51" t="s">
        <v>13</v>
      </c>
      <c r="B12" s="37" t="s">
        <v>14</v>
      </c>
      <c r="C12" s="63">
        <f>+C13</f>
        <v>0</v>
      </c>
      <c r="D12" s="63">
        <f>+D13</f>
        <v>85</v>
      </c>
      <c r="E12" s="63">
        <f>+E13</f>
        <v>85</v>
      </c>
      <c r="F12" s="63">
        <f>+F13</f>
        <v>84.09</v>
      </c>
      <c r="G12" s="63">
        <f>+G13</f>
        <v>0</v>
      </c>
    </row>
    <row r="13" spans="1:7" s="8" customFormat="1" ht="12.75">
      <c r="A13" s="51" t="s">
        <v>15</v>
      </c>
      <c r="B13" s="37" t="s">
        <v>231</v>
      </c>
      <c r="C13" s="63">
        <f>+C18</f>
        <v>0</v>
      </c>
      <c r="D13" s="63">
        <f>+D18</f>
        <v>85</v>
      </c>
      <c r="E13" s="63">
        <f>+E18</f>
        <v>85</v>
      </c>
      <c r="F13" s="63">
        <f>+F18</f>
        <v>84.09</v>
      </c>
      <c r="G13" s="63">
        <f>+G18</f>
        <v>0</v>
      </c>
    </row>
    <row r="14" spans="1:7" s="8" customFormat="1" ht="25.5">
      <c r="A14" s="51" t="s">
        <v>16</v>
      </c>
      <c r="B14" s="52" t="s">
        <v>17</v>
      </c>
      <c r="C14" s="63">
        <f>+C152+C164</f>
        <v>0</v>
      </c>
      <c r="D14" s="63">
        <f>+D152+D164</f>
        <v>0</v>
      </c>
      <c r="E14" s="63">
        <f>+E152+E164</f>
        <v>0</v>
      </c>
      <c r="F14" s="63">
        <f>+F152+F164</f>
        <v>-762.11</v>
      </c>
      <c r="G14" s="63">
        <f>+G152+G164</f>
        <v>-69.04</v>
      </c>
    </row>
    <row r="15" spans="1:7" s="8" customFormat="1" ht="12.75">
      <c r="A15" s="51" t="s">
        <v>18</v>
      </c>
      <c r="B15" s="37" t="s">
        <v>232</v>
      </c>
      <c r="C15" s="63">
        <f>+C16+C18</f>
        <v>412129.5</v>
      </c>
      <c r="D15" s="63">
        <f>+D16+D18</f>
        <v>455832.41</v>
      </c>
      <c r="E15" s="63">
        <f>+E16+E18</f>
        <v>455832.41</v>
      </c>
      <c r="F15" s="63">
        <f>+F16+F18</f>
        <v>455798.13999999996</v>
      </c>
      <c r="G15" s="63">
        <f>+G16+G18</f>
        <v>35091.25000000001</v>
      </c>
    </row>
    <row r="16" spans="1:7" s="8" customFormat="1" ht="12.75">
      <c r="A16" s="51" t="s">
        <v>19</v>
      </c>
      <c r="B16" s="37" t="s">
        <v>6</v>
      </c>
      <c r="C16" s="63">
        <f>+C21+C40+C17+C66+C10</f>
        <v>412129.5</v>
      </c>
      <c r="D16" s="63">
        <f>+D21+D40+D17+D66+D10</f>
        <v>455747.41</v>
      </c>
      <c r="E16" s="63">
        <f>+E21+E40+E17+E66+E10</f>
        <v>455747.41</v>
      </c>
      <c r="F16" s="63">
        <f>+F21+F40+F17+F66+F10</f>
        <v>455714.04999999993</v>
      </c>
      <c r="G16" s="63">
        <f>+G21+G40+G17+G66+G10</f>
        <v>35091.25000000001</v>
      </c>
    </row>
    <row r="17" spans="1:7" s="8" customFormat="1" ht="12.75">
      <c r="A17" s="51" t="s">
        <v>249</v>
      </c>
      <c r="B17" s="37" t="s">
        <v>230</v>
      </c>
      <c r="C17" s="63">
        <f>+C158</f>
        <v>0</v>
      </c>
      <c r="D17" s="63">
        <f>+D158</f>
        <v>16170</v>
      </c>
      <c r="E17" s="63">
        <f>+E158</f>
        <v>16170</v>
      </c>
      <c r="F17" s="63">
        <f>+F158</f>
        <v>16152.69</v>
      </c>
      <c r="G17" s="63">
        <f>+G158</f>
        <v>1351.62</v>
      </c>
    </row>
    <row r="18" spans="1:7" s="8" customFormat="1" ht="12.75">
      <c r="A18" s="51" t="s">
        <v>20</v>
      </c>
      <c r="B18" s="37" t="s">
        <v>14</v>
      </c>
      <c r="C18" s="63">
        <f>+C69</f>
        <v>0</v>
      </c>
      <c r="D18" s="63">
        <f>+D69</f>
        <v>85</v>
      </c>
      <c r="E18" s="63">
        <f>+E69</f>
        <v>85</v>
      </c>
      <c r="F18" s="63">
        <f>+F69</f>
        <v>84.09</v>
      </c>
      <c r="G18" s="63">
        <f>+G69</f>
        <v>0</v>
      </c>
    </row>
    <row r="19" spans="1:7" s="8" customFormat="1" ht="12.75">
      <c r="A19" s="57" t="s">
        <v>21</v>
      </c>
      <c r="B19" s="37" t="s">
        <v>22</v>
      </c>
      <c r="C19" s="63">
        <f>+C20+C69+C152</f>
        <v>412129.5</v>
      </c>
      <c r="D19" s="63">
        <f>+D20+D69+D152</f>
        <v>439662.41</v>
      </c>
      <c r="E19" s="63">
        <f>+E20+E69+E152</f>
        <v>439662.41</v>
      </c>
      <c r="F19" s="63">
        <f>+F20+F69+F152</f>
        <v>438900.64999999997</v>
      </c>
      <c r="G19" s="63">
        <f>+G20+G69+G152</f>
        <v>33670.590000000004</v>
      </c>
    </row>
    <row r="20" spans="1:7" s="8" customFormat="1" ht="12.75">
      <c r="A20" s="51" t="s">
        <v>23</v>
      </c>
      <c r="B20" s="37" t="s">
        <v>6</v>
      </c>
      <c r="C20" s="132">
        <f>+C21+C40+C66+C10</f>
        <v>412129.5</v>
      </c>
      <c r="D20" s="132">
        <f>+D21+D40+D66+D10</f>
        <v>439577.41</v>
      </c>
      <c r="E20" s="132">
        <f>+E21+E40+E66+E10</f>
        <v>439577.41</v>
      </c>
      <c r="F20" s="132">
        <f>+F21+F40+F66+F10</f>
        <v>439561.3599999999</v>
      </c>
      <c r="G20" s="132">
        <f>+G21+G40+G66+G10</f>
        <v>33739.630000000005</v>
      </c>
    </row>
    <row r="21" spans="1:7" s="8" customFormat="1" ht="12.75">
      <c r="A21" s="51" t="s">
        <v>24</v>
      </c>
      <c r="B21" s="37" t="s">
        <v>8</v>
      </c>
      <c r="C21" s="63">
        <f>+C22+C34</f>
        <v>0</v>
      </c>
      <c r="D21" s="63">
        <f>+D22+D34</f>
        <v>5252.51</v>
      </c>
      <c r="E21" s="63">
        <f>+E22+E34</f>
        <v>5252.51</v>
      </c>
      <c r="F21" s="63">
        <f>+F22+F34</f>
        <v>5246.94</v>
      </c>
      <c r="G21" s="63">
        <f>+G22+G34</f>
        <v>1307.0700000000002</v>
      </c>
    </row>
    <row r="22" spans="1:7" s="8" customFormat="1" ht="12.75">
      <c r="A22" s="51" t="s">
        <v>25</v>
      </c>
      <c r="B22" s="37" t="s">
        <v>26</v>
      </c>
      <c r="C22" s="63">
        <f>C23+C27+C28+C29+C30</f>
        <v>0</v>
      </c>
      <c r="D22" s="63">
        <f>D23+D27+D28+D29+D30</f>
        <v>4191.91</v>
      </c>
      <c r="E22" s="63">
        <f>E23+E27+E28+E29+E30</f>
        <v>4191.91</v>
      </c>
      <c r="F22" s="63">
        <f>F23+F27+F28+F29+F30</f>
        <v>4190.29</v>
      </c>
      <c r="G22" s="63">
        <f>G23+G27+G28+G29+G30</f>
        <v>1068.89</v>
      </c>
    </row>
    <row r="23" spans="1:7" s="8" customFormat="1" ht="12.75">
      <c r="A23" s="53" t="s">
        <v>27</v>
      </c>
      <c r="B23" s="149" t="s">
        <v>366</v>
      </c>
      <c r="C23" s="64">
        <f>C24+C25+C26</f>
        <v>0</v>
      </c>
      <c r="D23" s="64">
        <f>D24+D25+D26</f>
        <v>2623.37</v>
      </c>
      <c r="E23" s="64">
        <f>E24+E25+E26</f>
        <v>2623.37</v>
      </c>
      <c r="F23" s="64">
        <f>F24+F25+F26</f>
        <v>2623.37</v>
      </c>
      <c r="G23" s="64">
        <f>G24+G25+G26</f>
        <v>223.98</v>
      </c>
    </row>
    <row r="24" spans="1:7" s="8" customFormat="1" ht="12.75">
      <c r="A24" s="53"/>
      <c r="B24" s="150" t="s">
        <v>367</v>
      </c>
      <c r="C24" s="64"/>
      <c r="D24" s="64">
        <v>2623.37</v>
      </c>
      <c r="E24" s="64">
        <v>2623.37</v>
      </c>
      <c r="F24" s="64">
        <v>2623.37</v>
      </c>
      <c r="G24" s="64">
        <v>223.98</v>
      </c>
    </row>
    <row r="25" spans="1:7" s="8" customFormat="1" ht="12.75">
      <c r="A25" s="53"/>
      <c r="B25" s="150" t="s">
        <v>368</v>
      </c>
      <c r="C25" s="64"/>
      <c r="D25" s="64">
        <v>0</v>
      </c>
      <c r="E25" s="64">
        <v>0</v>
      </c>
      <c r="F25" s="64">
        <v>0</v>
      </c>
      <c r="G25" s="64">
        <v>0</v>
      </c>
    </row>
    <row r="26" spans="1:7" s="8" customFormat="1" ht="12.75">
      <c r="A26" s="53"/>
      <c r="B26" s="150" t="s">
        <v>369</v>
      </c>
      <c r="C26" s="64"/>
      <c r="D26" s="64">
        <v>0</v>
      </c>
      <c r="E26" s="64">
        <v>0</v>
      </c>
      <c r="F26" s="64">
        <v>0</v>
      </c>
      <c r="G26" s="64">
        <v>0</v>
      </c>
    </row>
    <row r="27" spans="1:7" s="8" customFormat="1" ht="12.75">
      <c r="A27" s="53" t="s">
        <v>28</v>
      </c>
      <c r="B27" s="38" t="s">
        <v>29</v>
      </c>
      <c r="C27" s="64"/>
      <c r="D27" s="64">
        <v>3.35</v>
      </c>
      <c r="E27" s="64">
        <v>3.35</v>
      </c>
      <c r="F27" s="64">
        <v>3.34</v>
      </c>
      <c r="G27" s="64">
        <v>0.34</v>
      </c>
    </row>
    <row r="28" spans="1:7" s="8" customFormat="1" ht="12.75">
      <c r="A28" s="53" t="s">
        <v>30</v>
      </c>
      <c r="B28" s="38" t="s">
        <v>31</v>
      </c>
      <c r="C28" s="64"/>
      <c r="D28" s="64">
        <v>2.06</v>
      </c>
      <c r="E28" s="64">
        <v>2.06</v>
      </c>
      <c r="F28" s="64">
        <v>1.89</v>
      </c>
      <c r="G28" s="64">
        <v>0.14</v>
      </c>
    </row>
    <row r="29" spans="1:7" s="8" customFormat="1" ht="12.75">
      <c r="A29" s="53"/>
      <c r="B29" s="38" t="s">
        <v>361</v>
      </c>
      <c r="C29" s="64"/>
      <c r="D29" s="64">
        <v>0</v>
      </c>
      <c r="E29" s="64">
        <v>0</v>
      </c>
      <c r="F29" s="64">
        <v>0</v>
      </c>
      <c r="G29" s="64">
        <v>0</v>
      </c>
    </row>
    <row r="30" spans="1:7" s="8" customFormat="1" ht="12.75">
      <c r="A30" s="53" t="s">
        <v>32</v>
      </c>
      <c r="B30" s="151" t="s">
        <v>330</v>
      </c>
      <c r="C30" s="64">
        <f>C31+C32+C33</f>
        <v>0</v>
      </c>
      <c r="D30" s="64">
        <f>D31+D32+D33</f>
        <v>1563.1299999999999</v>
      </c>
      <c r="E30" s="64">
        <f>E31+E32+E33</f>
        <v>1563.1299999999999</v>
      </c>
      <c r="F30" s="64">
        <f>F31+F32+F33</f>
        <v>1561.6899999999998</v>
      </c>
      <c r="G30" s="64">
        <f>G31+G32+G33</f>
        <v>844.4300000000001</v>
      </c>
    </row>
    <row r="31" spans="1:7" s="8" customFormat="1" ht="12.75">
      <c r="A31" s="53"/>
      <c r="B31" s="152" t="s">
        <v>370</v>
      </c>
      <c r="C31" s="64"/>
      <c r="D31" s="64">
        <v>16.28</v>
      </c>
      <c r="E31" s="64">
        <v>16.28</v>
      </c>
      <c r="F31" s="64">
        <v>15.85</v>
      </c>
      <c r="G31" s="64">
        <v>0.57</v>
      </c>
    </row>
    <row r="32" spans="1:7" s="8" customFormat="1" ht="12.75">
      <c r="A32" s="53"/>
      <c r="B32" s="152" t="s">
        <v>340</v>
      </c>
      <c r="C32" s="64"/>
      <c r="D32" s="64">
        <v>1546.85</v>
      </c>
      <c r="E32" s="64">
        <v>1546.85</v>
      </c>
      <c r="F32" s="64">
        <v>1545.84</v>
      </c>
      <c r="G32" s="64">
        <v>843.86</v>
      </c>
    </row>
    <row r="33" spans="1:7" s="8" customFormat="1" ht="12.75">
      <c r="A33" s="53"/>
      <c r="B33" s="153" t="s">
        <v>371</v>
      </c>
      <c r="C33" s="64"/>
      <c r="D33" s="64">
        <v>0</v>
      </c>
      <c r="E33" s="64">
        <v>0</v>
      </c>
      <c r="F33" s="64">
        <v>0</v>
      </c>
      <c r="G33" s="64">
        <v>0</v>
      </c>
    </row>
    <row r="34" spans="1:7" s="8" customFormat="1" ht="12.75">
      <c r="A34" s="51" t="s">
        <v>33</v>
      </c>
      <c r="B34" s="37" t="s">
        <v>34</v>
      </c>
      <c r="C34" s="63">
        <f>+C35+C36+C37+C38+C39</f>
        <v>0</v>
      </c>
      <c r="D34" s="63">
        <f>+D35+D36+D37+D38+D39</f>
        <v>1060.6</v>
      </c>
      <c r="E34" s="63">
        <f>+E35+E36+E37+E38+E39</f>
        <v>1060.6</v>
      </c>
      <c r="F34" s="63">
        <f>+F35+F36+F37+F38+F39</f>
        <v>1056.6499999999999</v>
      </c>
      <c r="G34" s="63">
        <f>+G35+G36+G37+G38+G39</f>
        <v>238.18</v>
      </c>
    </row>
    <row r="35" spans="1:7" s="8" customFormat="1" ht="12.75">
      <c r="A35" s="53" t="s">
        <v>35</v>
      </c>
      <c r="B35" s="38" t="s">
        <v>36</v>
      </c>
      <c r="C35" s="64"/>
      <c r="D35" s="64">
        <v>782.25</v>
      </c>
      <c r="E35" s="64">
        <v>782.25</v>
      </c>
      <c r="F35" s="64">
        <v>781.63</v>
      </c>
      <c r="G35" s="64">
        <v>168.52</v>
      </c>
    </row>
    <row r="36" spans="1:7" s="8" customFormat="1" ht="12.75">
      <c r="A36" s="53" t="s">
        <v>37</v>
      </c>
      <c r="B36" s="38" t="s">
        <v>38</v>
      </c>
      <c r="C36" s="64"/>
      <c r="D36" s="64">
        <v>20.72</v>
      </c>
      <c r="E36" s="64">
        <v>20.72</v>
      </c>
      <c r="F36" s="64">
        <v>19.84</v>
      </c>
      <c r="G36" s="64">
        <v>4.79</v>
      </c>
    </row>
    <row r="37" spans="1:7" s="8" customFormat="1" ht="12.75">
      <c r="A37" s="53" t="s">
        <v>39</v>
      </c>
      <c r="B37" s="38" t="s">
        <v>40</v>
      </c>
      <c r="C37" s="64"/>
      <c r="D37" s="64">
        <v>218.05</v>
      </c>
      <c r="E37" s="64">
        <v>218.05</v>
      </c>
      <c r="F37" s="64">
        <v>217.79</v>
      </c>
      <c r="G37" s="64">
        <v>55.47</v>
      </c>
    </row>
    <row r="38" spans="1:7" s="8" customFormat="1" ht="12.75" customHeight="1">
      <c r="A38" s="53" t="s">
        <v>41</v>
      </c>
      <c r="B38" s="39" t="s">
        <v>42</v>
      </c>
      <c r="C38" s="64"/>
      <c r="D38" s="64">
        <v>6.37</v>
      </c>
      <c r="E38" s="64">
        <v>6.37</v>
      </c>
      <c r="F38" s="64">
        <v>6.28</v>
      </c>
      <c r="G38" s="64">
        <v>1.6</v>
      </c>
    </row>
    <row r="39" spans="1:7" s="8" customFormat="1" ht="12.75">
      <c r="A39" s="53" t="s">
        <v>43</v>
      </c>
      <c r="B39" s="39" t="s">
        <v>44</v>
      </c>
      <c r="C39" s="64"/>
      <c r="D39" s="64">
        <v>33.21</v>
      </c>
      <c r="E39" s="64">
        <v>33.21</v>
      </c>
      <c r="F39" s="64">
        <v>31.11</v>
      </c>
      <c r="G39" s="64">
        <v>7.8</v>
      </c>
    </row>
    <row r="40" spans="1:7" s="8" customFormat="1" ht="12.75">
      <c r="A40" s="51" t="s">
        <v>45</v>
      </c>
      <c r="B40" s="37" t="s">
        <v>10</v>
      </c>
      <c r="C40" s="63">
        <f>+C41+C54+C53+C56+C59+C61+C62+C63+C60</f>
        <v>412129.5</v>
      </c>
      <c r="D40" s="63">
        <f>+D41+D54+D53+D56+D59+D61+D62+D63+D60</f>
        <v>434324.89999999997</v>
      </c>
      <c r="E40" s="63">
        <f>+E41+E54+E53+E56+E59+E61+E62+E63+E60</f>
        <v>434324.89999999997</v>
      </c>
      <c r="F40" s="63">
        <f>+F41+F54+F53+F56+F59+F61+F62+F63+F60</f>
        <v>434314.4199999999</v>
      </c>
      <c r="G40" s="63">
        <f>+G41+G54+G53+G56+G59+G61+G62+G63+G60</f>
        <v>32432.56</v>
      </c>
    </row>
    <row r="41" spans="1:7" s="8" customFormat="1" ht="12.75">
      <c r="A41" s="51" t="s">
        <v>46</v>
      </c>
      <c r="B41" s="37" t="s">
        <v>47</v>
      </c>
      <c r="C41" s="63">
        <f>+C42+C43+C44+C45+C46+C47+C48+C49+C51</f>
        <v>412129.5</v>
      </c>
      <c r="D41" s="63">
        <f>+D42+D43+D44+D45+D46+D47+D48+D49+D51</f>
        <v>434075.79</v>
      </c>
      <c r="E41" s="63">
        <f>+E42+E43+E44+E45+E46+E47+E48+E49+E51</f>
        <v>434075.79</v>
      </c>
      <c r="F41" s="63">
        <f>+F42+F43+F44+F45+F46+F47+F48+F49+F51</f>
        <v>434069.62999999995</v>
      </c>
      <c r="G41" s="63">
        <f>+G42+G43+G44+G45+G46+G47+G48+G49+G51</f>
        <v>32380.860000000004</v>
      </c>
    </row>
    <row r="42" spans="1:7" s="8" customFormat="1" ht="12.75">
      <c r="A42" s="53" t="s">
        <v>48</v>
      </c>
      <c r="B42" s="38" t="s">
        <v>49</v>
      </c>
      <c r="C42" s="64"/>
      <c r="D42" s="64">
        <v>57.4</v>
      </c>
      <c r="E42" s="64">
        <v>57.4</v>
      </c>
      <c r="F42" s="64">
        <v>57.4</v>
      </c>
      <c r="G42" s="64">
        <v>16.42</v>
      </c>
    </row>
    <row r="43" spans="1:7" s="8" customFormat="1" ht="12.75">
      <c r="A43" s="53" t="s">
        <v>50</v>
      </c>
      <c r="B43" s="38" t="s">
        <v>51</v>
      </c>
      <c r="C43" s="64"/>
      <c r="D43" s="64">
        <v>4.95</v>
      </c>
      <c r="E43" s="64">
        <v>4.95</v>
      </c>
      <c r="F43" s="64">
        <v>4.95</v>
      </c>
      <c r="G43" s="64">
        <v>1.01</v>
      </c>
    </row>
    <row r="44" spans="1:7" s="8" customFormat="1" ht="12.75">
      <c r="A44" s="53" t="s">
        <v>52</v>
      </c>
      <c r="B44" s="38" t="s">
        <v>53</v>
      </c>
      <c r="C44" s="64"/>
      <c r="D44" s="64">
        <v>88</v>
      </c>
      <c r="E44" s="64">
        <v>88</v>
      </c>
      <c r="F44" s="64">
        <v>85.31</v>
      </c>
      <c r="G44" s="64">
        <v>11.15</v>
      </c>
    </row>
    <row r="45" spans="1:7" s="8" customFormat="1" ht="12.75">
      <c r="A45" s="53" t="s">
        <v>54</v>
      </c>
      <c r="B45" s="38" t="s">
        <v>55</v>
      </c>
      <c r="C45" s="64"/>
      <c r="D45" s="64">
        <v>5</v>
      </c>
      <c r="E45" s="64">
        <v>5</v>
      </c>
      <c r="F45" s="64">
        <v>4.48</v>
      </c>
      <c r="G45" s="64">
        <v>0.36</v>
      </c>
    </row>
    <row r="46" spans="1:7" s="8" customFormat="1" ht="12.75">
      <c r="A46" s="53" t="s">
        <v>56</v>
      </c>
      <c r="B46" s="38" t="s">
        <v>57</v>
      </c>
      <c r="C46" s="64"/>
      <c r="D46" s="64">
        <v>36</v>
      </c>
      <c r="E46" s="64">
        <v>36</v>
      </c>
      <c r="F46" s="64">
        <v>36</v>
      </c>
      <c r="G46" s="64">
        <v>0</v>
      </c>
    </row>
    <row r="47" spans="1:7" s="8" customFormat="1" ht="12.75">
      <c r="A47" s="53" t="s">
        <v>58</v>
      </c>
      <c r="B47" s="38" t="s">
        <v>59</v>
      </c>
      <c r="C47" s="64"/>
      <c r="D47" s="64">
        <v>6.99</v>
      </c>
      <c r="E47" s="64">
        <v>6.99</v>
      </c>
      <c r="F47" s="64">
        <v>6.96</v>
      </c>
      <c r="G47" s="64">
        <v>1.71</v>
      </c>
    </row>
    <row r="48" spans="1:7" s="8" customFormat="1" ht="12.75">
      <c r="A48" s="53" t="s">
        <v>60</v>
      </c>
      <c r="B48" s="38" t="s">
        <v>61</v>
      </c>
      <c r="C48" s="64"/>
      <c r="D48" s="64">
        <v>61</v>
      </c>
      <c r="E48" s="64">
        <v>61</v>
      </c>
      <c r="F48" s="64">
        <v>60.43</v>
      </c>
      <c r="G48" s="64">
        <v>6.4</v>
      </c>
    </row>
    <row r="49" spans="1:7" s="82" customFormat="1" ht="30">
      <c r="A49" s="85" t="s">
        <v>62</v>
      </c>
      <c r="B49" s="86" t="s">
        <v>233</v>
      </c>
      <c r="C49" s="87">
        <f>+C50+C80</f>
        <v>412129.5</v>
      </c>
      <c r="D49" s="87">
        <f>+D50+D80</f>
        <v>432483.37999999995</v>
      </c>
      <c r="E49" s="87">
        <f>+E50+E80</f>
        <v>432483.37999999995</v>
      </c>
      <c r="F49" s="87">
        <f>+F50+F80</f>
        <v>432483.3399999999</v>
      </c>
      <c r="G49" s="87">
        <f>+G50+G80</f>
        <v>31784.350000000006</v>
      </c>
    </row>
    <row r="50" spans="1:7" s="82" customFormat="1" ht="28.5">
      <c r="A50" s="83"/>
      <c r="B50" s="80" t="s">
        <v>64</v>
      </c>
      <c r="C50" s="84"/>
      <c r="D50" s="84">
        <v>31.58</v>
      </c>
      <c r="E50" s="84">
        <v>31.58</v>
      </c>
      <c r="F50" s="84">
        <v>31.57</v>
      </c>
      <c r="G50" s="84">
        <v>6.08</v>
      </c>
    </row>
    <row r="51" spans="1:7" s="8" customFormat="1" ht="12.75">
      <c r="A51" s="53" t="s">
        <v>65</v>
      </c>
      <c r="B51" s="38" t="s">
        <v>377</v>
      </c>
      <c r="C51" s="64"/>
      <c r="D51" s="64">
        <v>1333.07</v>
      </c>
      <c r="E51" s="64">
        <v>1333.07</v>
      </c>
      <c r="F51" s="64">
        <v>1330.76</v>
      </c>
      <c r="G51" s="64">
        <v>559.46</v>
      </c>
    </row>
    <row r="52" spans="1:7" s="8" customFormat="1" ht="25.5">
      <c r="A52" s="53"/>
      <c r="B52" s="38" t="s">
        <v>378</v>
      </c>
      <c r="C52" s="64"/>
      <c r="D52" s="64">
        <v>1052.06</v>
      </c>
      <c r="E52" s="64">
        <v>1052.06</v>
      </c>
      <c r="F52" s="64">
        <v>1049.75</v>
      </c>
      <c r="G52" s="64">
        <v>524.75</v>
      </c>
    </row>
    <row r="53" spans="1:7" s="8" customFormat="1" ht="12.75">
      <c r="A53" s="51" t="s">
        <v>66</v>
      </c>
      <c r="B53" s="38" t="s">
        <v>67</v>
      </c>
      <c r="C53" s="64"/>
      <c r="D53" s="64">
        <v>125</v>
      </c>
      <c r="E53" s="64">
        <v>125</v>
      </c>
      <c r="F53" s="64">
        <v>124.94</v>
      </c>
      <c r="G53" s="64">
        <v>27.87</v>
      </c>
    </row>
    <row r="54" spans="1:7" s="8" customFormat="1" ht="12.75">
      <c r="A54" s="51" t="s">
        <v>68</v>
      </c>
      <c r="B54" s="37" t="s">
        <v>69</v>
      </c>
      <c r="C54" s="65">
        <f>+C55</f>
        <v>0</v>
      </c>
      <c r="D54" s="65">
        <f>+D55</f>
        <v>28.86</v>
      </c>
      <c r="E54" s="65">
        <f>+E55</f>
        <v>28.86</v>
      </c>
      <c r="F54" s="65">
        <f>+F55</f>
        <v>28.81</v>
      </c>
      <c r="G54" s="65">
        <f>+G55</f>
        <v>14.98</v>
      </c>
    </row>
    <row r="55" spans="1:7" s="8" customFormat="1" ht="12.75">
      <c r="A55" s="53" t="s">
        <v>70</v>
      </c>
      <c r="B55" s="38" t="s">
        <v>71</v>
      </c>
      <c r="C55" s="64"/>
      <c r="D55" s="64">
        <v>28.86</v>
      </c>
      <c r="E55" s="64">
        <v>28.86</v>
      </c>
      <c r="F55" s="64">
        <v>28.81</v>
      </c>
      <c r="G55" s="64">
        <v>14.98</v>
      </c>
    </row>
    <row r="56" spans="1:7" s="8" customFormat="1" ht="12.75">
      <c r="A56" s="51" t="s">
        <v>72</v>
      </c>
      <c r="B56" s="37" t="s">
        <v>73</v>
      </c>
      <c r="C56" s="63">
        <f>+C57+C58</f>
        <v>0</v>
      </c>
      <c r="D56" s="63">
        <f>+D57+D58</f>
        <v>36.89</v>
      </c>
      <c r="E56" s="63">
        <f>+E57+E58</f>
        <v>36.89</v>
      </c>
      <c r="F56" s="63">
        <f>+F57+F58</f>
        <v>34.31</v>
      </c>
      <c r="G56" s="63">
        <f>+G57+G58</f>
        <v>2.62</v>
      </c>
    </row>
    <row r="57" spans="1:7" s="8" customFormat="1" ht="12.75">
      <c r="A57" s="51" t="s">
        <v>74</v>
      </c>
      <c r="B57" s="38" t="s">
        <v>75</v>
      </c>
      <c r="C57" s="64"/>
      <c r="D57" s="64">
        <v>36.89</v>
      </c>
      <c r="E57" s="64">
        <v>36.89</v>
      </c>
      <c r="F57" s="64">
        <v>34.31</v>
      </c>
      <c r="G57" s="64">
        <v>2.62</v>
      </c>
    </row>
    <row r="58" spans="1:7" s="8" customFormat="1" ht="12.75">
      <c r="A58" s="51" t="s">
        <v>76</v>
      </c>
      <c r="B58" s="38" t="s">
        <v>77</v>
      </c>
      <c r="C58" s="64"/>
      <c r="D58" s="64">
        <v>0</v>
      </c>
      <c r="E58" s="64">
        <v>0</v>
      </c>
      <c r="F58" s="64">
        <v>0</v>
      </c>
      <c r="G58" s="64">
        <v>0</v>
      </c>
    </row>
    <row r="59" spans="1:7" s="8" customFormat="1" ht="12.75">
      <c r="A59" s="53" t="s">
        <v>78</v>
      </c>
      <c r="B59" s="38" t="s">
        <v>79</v>
      </c>
      <c r="C59" s="64"/>
      <c r="D59" s="64">
        <v>6</v>
      </c>
      <c r="E59" s="64">
        <v>6</v>
      </c>
      <c r="F59" s="64">
        <v>5.98</v>
      </c>
      <c r="G59" s="64">
        <v>0.29</v>
      </c>
    </row>
    <row r="60" spans="1:7" s="8" customFormat="1" ht="12.75">
      <c r="A60" s="53" t="s">
        <v>299</v>
      </c>
      <c r="B60" s="90" t="s">
        <v>296</v>
      </c>
      <c r="C60" s="64"/>
      <c r="D60" s="64">
        <v>0</v>
      </c>
      <c r="E60" s="64">
        <v>0</v>
      </c>
      <c r="F60" s="64">
        <v>0</v>
      </c>
      <c r="G60" s="64">
        <v>0</v>
      </c>
    </row>
    <row r="61" spans="1:7" s="8" customFormat="1" ht="12.75">
      <c r="A61" s="53" t="s">
        <v>80</v>
      </c>
      <c r="B61" s="38" t="s">
        <v>81</v>
      </c>
      <c r="C61" s="64"/>
      <c r="D61" s="64">
        <v>0</v>
      </c>
      <c r="E61" s="64">
        <v>0</v>
      </c>
      <c r="F61" s="64">
        <v>0</v>
      </c>
      <c r="G61" s="64">
        <v>0</v>
      </c>
    </row>
    <row r="62" spans="1:7" s="8" customFormat="1" ht="12.75">
      <c r="A62" s="53" t="s">
        <v>82</v>
      </c>
      <c r="B62" s="38" t="s">
        <v>83</v>
      </c>
      <c r="C62" s="64"/>
      <c r="D62" s="64">
        <v>5.74</v>
      </c>
      <c r="E62" s="64">
        <v>5.74</v>
      </c>
      <c r="F62" s="64">
        <v>5.62</v>
      </c>
      <c r="G62" s="64">
        <v>0.25</v>
      </c>
    </row>
    <row r="63" spans="1:7" s="8" customFormat="1" ht="12.75">
      <c r="A63" s="51" t="s">
        <v>84</v>
      </c>
      <c r="B63" s="37" t="s">
        <v>85</v>
      </c>
      <c r="C63" s="65">
        <f>+C64+C65</f>
        <v>0</v>
      </c>
      <c r="D63" s="65">
        <f>+D64+D65</f>
        <v>46.62</v>
      </c>
      <c r="E63" s="65">
        <f>+E64+E65</f>
        <v>46.62</v>
      </c>
      <c r="F63" s="65">
        <f>+F64+F65</f>
        <v>45.13</v>
      </c>
      <c r="G63" s="65">
        <f>+G64+G65</f>
        <v>5.6899999999999995</v>
      </c>
    </row>
    <row r="64" spans="1:7" s="8" customFormat="1" ht="12.75">
      <c r="A64" s="53" t="s">
        <v>86</v>
      </c>
      <c r="B64" s="38" t="s">
        <v>87</v>
      </c>
      <c r="C64" s="64"/>
      <c r="D64" s="64">
        <v>11.08</v>
      </c>
      <c r="E64" s="64">
        <v>11.08</v>
      </c>
      <c r="F64" s="64">
        <v>10.63</v>
      </c>
      <c r="G64" s="64">
        <v>2.56</v>
      </c>
    </row>
    <row r="65" spans="1:7" s="8" customFormat="1" ht="12.75">
      <c r="A65" s="53" t="s">
        <v>88</v>
      </c>
      <c r="B65" s="38" t="s">
        <v>89</v>
      </c>
      <c r="C65" s="64"/>
      <c r="D65" s="64">
        <v>35.54</v>
      </c>
      <c r="E65" s="64">
        <v>35.54</v>
      </c>
      <c r="F65" s="64">
        <v>34.5</v>
      </c>
      <c r="G65" s="64">
        <v>3.13</v>
      </c>
    </row>
    <row r="66" spans="1:7" s="8" customFormat="1" ht="12.75">
      <c r="A66" s="51" t="s">
        <v>245</v>
      </c>
      <c r="B66" s="37" t="s">
        <v>229</v>
      </c>
      <c r="C66" s="62">
        <f>+C67</f>
        <v>0</v>
      </c>
      <c r="D66" s="62">
        <f aca="true" t="shared" si="0" ref="D66:G67">+D67</f>
        <v>0</v>
      </c>
      <c r="E66" s="62">
        <f t="shared" si="0"/>
        <v>0</v>
      </c>
      <c r="F66" s="62">
        <f t="shared" si="0"/>
        <v>0</v>
      </c>
      <c r="G66" s="62">
        <f t="shared" si="0"/>
        <v>0</v>
      </c>
    </row>
    <row r="67" spans="1:7" s="8" customFormat="1" ht="12.75">
      <c r="A67" s="56" t="s">
        <v>246</v>
      </c>
      <c r="B67" s="37" t="s">
        <v>234</v>
      </c>
      <c r="C67" s="62">
        <f>+C68</f>
        <v>0</v>
      </c>
      <c r="D67" s="62">
        <f t="shared" si="0"/>
        <v>0</v>
      </c>
      <c r="E67" s="62">
        <f t="shared" si="0"/>
        <v>0</v>
      </c>
      <c r="F67" s="62">
        <f t="shared" si="0"/>
        <v>0</v>
      </c>
      <c r="G67" s="62">
        <f t="shared" si="0"/>
        <v>0</v>
      </c>
    </row>
    <row r="68" spans="1:7" s="8" customFormat="1" ht="12.75">
      <c r="A68" s="56" t="s">
        <v>247</v>
      </c>
      <c r="B68" s="38" t="s">
        <v>235</v>
      </c>
      <c r="C68" s="64"/>
      <c r="D68" s="64">
        <v>0</v>
      </c>
      <c r="E68" s="64">
        <v>0</v>
      </c>
      <c r="F68" s="64">
        <v>0</v>
      </c>
      <c r="G68" s="64">
        <v>0</v>
      </c>
    </row>
    <row r="69" spans="1:7" s="8" customFormat="1" ht="12.75">
      <c r="A69" s="51" t="s">
        <v>90</v>
      </c>
      <c r="B69" s="37" t="s">
        <v>14</v>
      </c>
      <c r="C69" s="63">
        <f>+C70</f>
        <v>0</v>
      </c>
      <c r="D69" s="63">
        <f>+D70</f>
        <v>85</v>
      </c>
      <c r="E69" s="63">
        <f>+E70</f>
        <v>85</v>
      </c>
      <c r="F69" s="63">
        <f>+F70</f>
        <v>84.09</v>
      </c>
      <c r="G69" s="63">
        <f>+G70</f>
        <v>0</v>
      </c>
    </row>
    <row r="70" spans="1:7" s="8" customFormat="1" ht="12.75">
      <c r="A70" s="51" t="s">
        <v>91</v>
      </c>
      <c r="B70" s="37" t="s">
        <v>231</v>
      </c>
      <c r="C70" s="63">
        <f>+C71+C76</f>
        <v>0</v>
      </c>
      <c r="D70" s="63">
        <f>+D71+D76</f>
        <v>85</v>
      </c>
      <c r="E70" s="63">
        <f>+E71+E76</f>
        <v>85</v>
      </c>
      <c r="F70" s="63">
        <f>+F71+F76</f>
        <v>84.09</v>
      </c>
      <c r="G70" s="63">
        <f>+G71+G76</f>
        <v>0</v>
      </c>
    </row>
    <row r="71" spans="1:7" s="8" customFormat="1" ht="12.75">
      <c r="A71" s="51" t="s">
        <v>92</v>
      </c>
      <c r="B71" s="37" t="s">
        <v>236</v>
      </c>
      <c r="C71" s="63">
        <f>+C73+C75+C74+C72</f>
        <v>0</v>
      </c>
      <c r="D71" s="63">
        <f>+D73+D75+D74+D72</f>
        <v>85</v>
      </c>
      <c r="E71" s="63">
        <f>+E73+E75+E74+E72</f>
        <v>85</v>
      </c>
      <c r="F71" s="63">
        <f>+F73+F75+F74+F72</f>
        <v>84.09</v>
      </c>
      <c r="G71" s="63">
        <f>+G73+G75+G74+G72</f>
        <v>0</v>
      </c>
    </row>
    <row r="72" spans="1:7" s="8" customFormat="1" ht="12.75">
      <c r="A72" s="51"/>
      <c r="B72" s="125" t="s">
        <v>324</v>
      </c>
      <c r="C72" s="63"/>
      <c r="D72" s="63">
        <v>0</v>
      </c>
      <c r="E72" s="63">
        <v>0</v>
      </c>
      <c r="F72" s="63">
        <v>0</v>
      </c>
      <c r="G72" s="63">
        <v>0</v>
      </c>
    </row>
    <row r="73" spans="1:7" s="8" customFormat="1" ht="12.75">
      <c r="A73" s="53" t="s">
        <v>93</v>
      </c>
      <c r="B73" s="38" t="s">
        <v>94</v>
      </c>
      <c r="C73" s="64"/>
      <c r="D73" s="64">
        <v>85</v>
      </c>
      <c r="E73" s="64">
        <v>85</v>
      </c>
      <c r="F73" s="64">
        <v>84.09</v>
      </c>
      <c r="G73" s="64">
        <v>0</v>
      </c>
    </row>
    <row r="74" spans="1:7" s="8" customFormat="1" ht="12.75">
      <c r="A74" s="53" t="s">
        <v>266</v>
      </c>
      <c r="B74" s="90" t="s">
        <v>267</v>
      </c>
      <c r="C74" s="64"/>
      <c r="D74" s="64">
        <v>0</v>
      </c>
      <c r="E74" s="64">
        <v>0</v>
      </c>
      <c r="F74" s="64">
        <v>0</v>
      </c>
      <c r="G74" s="64">
        <v>0</v>
      </c>
    </row>
    <row r="75" spans="1:7" s="8" customFormat="1" ht="12.75">
      <c r="A75" s="53" t="s">
        <v>95</v>
      </c>
      <c r="B75" s="38" t="s">
        <v>96</v>
      </c>
      <c r="C75" s="64"/>
      <c r="D75" s="64">
        <v>0</v>
      </c>
      <c r="E75" s="64">
        <v>0</v>
      </c>
      <c r="F75" s="64">
        <v>0</v>
      </c>
      <c r="G75" s="64">
        <v>0</v>
      </c>
    </row>
    <row r="76" spans="1:7" s="124" customFormat="1" ht="12.75">
      <c r="A76" s="122"/>
      <c r="B76" s="90" t="s">
        <v>325</v>
      </c>
      <c r="C76" s="123"/>
      <c r="D76" s="123">
        <v>0</v>
      </c>
      <c r="E76" s="123">
        <v>0</v>
      </c>
      <c r="F76" s="123">
        <v>0</v>
      </c>
      <c r="G76" s="123">
        <v>0</v>
      </c>
    </row>
    <row r="77" spans="1:7" s="8" customFormat="1" ht="12.75">
      <c r="A77" s="53" t="s">
        <v>23</v>
      </c>
      <c r="B77" s="37" t="s">
        <v>97</v>
      </c>
      <c r="C77" s="64"/>
      <c r="D77" s="64">
        <v>0</v>
      </c>
      <c r="E77" s="64">
        <v>0</v>
      </c>
      <c r="F77" s="64">
        <v>0</v>
      </c>
      <c r="G77" s="64">
        <v>0</v>
      </c>
    </row>
    <row r="78" spans="1:7" s="8" customFormat="1" ht="12.75">
      <c r="A78" s="53" t="s">
        <v>98</v>
      </c>
      <c r="B78" s="37" t="s">
        <v>360</v>
      </c>
      <c r="C78" s="128">
        <f>+C40-C80+C21+C69+C153</f>
        <v>0</v>
      </c>
      <c r="D78" s="128">
        <f>+D40-D80+D21+D69+D153</f>
        <v>7210.610000000035</v>
      </c>
      <c r="E78" s="128">
        <f>+E40-E80+E21+E69+E153</f>
        <v>7210.610000000035</v>
      </c>
      <c r="F78" s="128">
        <f>+F40-F80+F21+F69+F153</f>
        <v>7193.680000000023</v>
      </c>
      <c r="G78" s="128">
        <f>+G40-G80+G21+G69+G153</f>
        <v>1961.3599999999974</v>
      </c>
    </row>
    <row r="79" spans="1:7" s="8" customFormat="1" ht="12.75">
      <c r="A79" s="53"/>
      <c r="B79" s="141" t="s">
        <v>122</v>
      </c>
      <c r="C79" s="62"/>
      <c r="D79" s="62">
        <v>0</v>
      </c>
      <c r="E79" s="62">
        <v>0</v>
      </c>
      <c r="F79" s="62">
        <v>0</v>
      </c>
      <c r="G79" s="62">
        <v>0</v>
      </c>
    </row>
    <row r="80" spans="1:7" s="82" customFormat="1" ht="15">
      <c r="A80" s="79"/>
      <c r="B80" s="80" t="s">
        <v>63</v>
      </c>
      <c r="C80" s="81">
        <f>+C81+C112+C133+C137+C148+C150</f>
        <v>412129.5</v>
      </c>
      <c r="D80" s="81">
        <f>+D81+D112+D133+D137+D148+D150</f>
        <v>432451.79999999993</v>
      </c>
      <c r="E80" s="81">
        <f>+E81+E112+E133+E137+E148+E150</f>
        <v>432451.79999999993</v>
      </c>
      <c r="F80" s="81">
        <f>+F81+F112+F133+F137+F148+F150</f>
        <v>432451.7699999999</v>
      </c>
      <c r="G80" s="81">
        <f>+G81+G112+G133+G137+G148+G150</f>
        <v>31778.270000000004</v>
      </c>
    </row>
    <row r="81" spans="1:7" s="8" customFormat="1" ht="25.5">
      <c r="A81" s="51" t="s">
        <v>99</v>
      </c>
      <c r="B81" s="37" t="s">
        <v>100</v>
      </c>
      <c r="C81" s="63">
        <f>+C82+C87+C97+C108+C110</f>
        <v>175616.2</v>
      </c>
      <c r="D81" s="63">
        <f>+D82+D87+D97+D108+D110</f>
        <v>194711.06999999998</v>
      </c>
      <c r="E81" s="63">
        <f>+E82+E87+E97+E108+E110</f>
        <v>194711.06999999998</v>
      </c>
      <c r="F81" s="63">
        <f>+F82+F87+F97+F108+F110</f>
        <v>194711.04999999996</v>
      </c>
      <c r="G81" s="63">
        <f>+G82+G87+G97+G108+G110</f>
        <v>13125.54</v>
      </c>
    </row>
    <row r="82" spans="1:8" s="8" customFormat="1" ht="12.75">
      <c r="A82" s="53" t="s">
        <v>101</v>
      </c>
      <c r="B82" s="71" t="s">
        <v>237</v>
      </c>
      <c r="C82" s="128">
        <f>+C83+C84+C85</f>
        <v>103175</v>
      </c>
      <c r="D82" s="128">
        <f>+D83+D84+D85</f>
        <v>114819.56</v>
      </c>
      <c r="E82" s="128">
        <f>+E83+E84+E85</f>
        <v>114819.56</v>
      </c>
      <c r="F82" s="128">
        <f>+F83+F84+F85</f>
        <v>114819.54</v>
      </c>
      <c r="G82" s="128">
        <f>+G83+G84+G85</f>
        <v>6300.93</v>
      </c>
      <c r="H82" s="128"/>
    </row>
    <row r="83" spans="1:7" s="8" customFormat="1" ht="12.75">
      <c r="A83" s="53"/>
      <c r="B83" s="90" t="s">
        <v>280</v>
      </c>
      <c r="C83" s="64">
        <v>100633</v>
      </c>
      <c r="D83" s="64">
        <v>111446.29</v>
      </c>
      <c r="E83" s="64">
        <v>111446.29</v>
      </c>
      <c r="F83" s="64">
        <v>111446.29</v>
      </c>
      <c r="G83" s="64">
        <v>5866.77</v>
      </c>
    </row>
    <row r="84" spans="1:7" s="8" customFormat="1" ht="12.75">
      <c r="A84" s="53"/>
      <c r="B84" s="90" t="s">
        <v>297</v>
      </c>
      <c r="C84" s="64">
        <v>38</v>
      </c>
      <c r="D84" s="64">
        <v>38</v>
      </c>
      <c r="E84" s="64">
        <v>38</v>
      </c>
      <c r="F84" s="64">
        <v>38</v>
      </c>
      <c r="G84" s="64">
        <v>4</v>
      </c>
    </row>
    <row r="85" spans="1:7" s="8" customFormat="1" ht="38.25">
      <c r="A85" s="53"/>
      <c r="B85" s="90" t="s">
        <v>298</v>
      </c>
      <c r="C85" s="64">
        <v>2504</v>
      </c>
      <c r="D85" s="64">
        <v>3335.27</v>
      </c>
      <c r="E85" s="64">
        <v>3335.27</v>
      </c>
      <c r="F85" s="64">
        <v>3335.25</v>
      </c>
      <c r="G85" s="64">
        <v>430.16</v>
      </c>
    </row>
    <row r="86" spans="1:7" s="8" customFormat="1" ht="12.75">
      <c r="A86" s="53"/>
      <c r="B86" s="141" t="s">
        <v>122</v>
      </c>
      <c r="C86" s="64">
        <v>0</v>
      </c>
      <c r="D86" s="64">
        <v>0</v>
      </c>
      <c r="E86" s="64">
        <v>0</v>
      </c>
      <c r="F86" s="64">
        <v>-101.2</v>
      </c>
      <c r="G86" s="64">
        <v>0</v>
      </c>
    </row>
    <row r="87" spans="1:7" s="8" customFormat="1" ht="25.5">
      <c r="A87" s="53" t="s">
        <v>102</v>
      </c>
      <c r="B87" s="37" t="s">
        <v>331</v>
      </c>
      <c r="C87" s="123">
        <f>C88+C89+C90+C91+C92+C93+C94+C95</f>
        <v>58142.14</v>
      </c>
      <c r="D87" s="123">
        <f>D88+D89+D90+D91+D92+D93+D94+D95</f>
        <v>66356.38</v>
      </c>
      <c r="E87" s="123">
        <f>E88+E89+E90+E91+E92+E93+E94+E95</f>
        <v>66356.38</v>
      </c>
      <c r="F87" s="123">
        <f>F88+F89+F90+F91+F92+F93+F94+F95</f>
        <v>66356.38</v>
      </c>
      <c r="G87" s="123">
        <f>G88+G89+G90+G91+G92+G93+G94+G95</f>
        <v>5246.6900000000005</v>
      </c>
    </row>
    <row r="88" spans="1:7" s="8" customFormat="1" ht="12.75">
      <c r="A88" s="53"/>
      <c r="B88" s="142" t="s">
        <v>332</v>
      </c>
      <c r="C88" s="64">
        <v>3026</v>
      </c>
      <c r="D88" s="64">
        <v>3948.31</v>
      </c>
      <c r="E88" s="64">
        <v>3948.31</v>
      </c>
      <c r="F88" s="64">
        <v>3948.31</v>
      </c>
      <c r="G88" s="64">
        <v>382.18</v>
      </c>
    </row>
    <row r="89" spans="1:7" s="8" customFormat="1" ht="12.75">
      <c r="A89" s="53"/>
      <c r="B89" s="142" t="s">
        <v>333</v>
      </c>
      <c r="C89" s="64">
        <v>0</v>
      </c>
      <c r="D89" s="64">
        <v>0</v>
      </c>
      <c r="E89" s="64">
        <v>0</v>
      </c>
      <c r="F89" s="64">
        <v>0</v>
      </c>
      <c r="G89" s="64">
        <v>0</v>
      </c>
    </row>
    <row r="90" spans="1:7" s="8" customFormat="1" ht="12.75">
      <c r="A90" s="53"/>
      <c r="B90" s="142" t="s">
        <v>334</v>
      </c>
      <c r="C90" s="64">
        <v>3492</v>
      </c>
      <c r="D90" s="64">
        <v>3525.93</v>
      </c>
      <c r="E90" s="64">
        <v>3525.93</v>
      </c>
      <c r="F90" s="64">
        <v>3525.93</v>
      </c>
      <c r="G90" s="64">
        <v>451.8</v>
      </c>
    </row>
    <row r="91" spans="1:7" s="8" customFormat="1" ht="12.75">
      <c r="A91" s="53"/>
      <c r="B91" s="142" t="s">
        <v>335</v>
      </c>
      <c r="C91" s="64">
        <v>18617.58</v>
      </c>
      <c r="D91" s="64">
        <v>20446.35</v>
      </c>
      <c r="E91" s="64">
        <v>20446.35</v>
      </c>
      <c r="F91" s="64">
        <v>20446.35</v>
      </c>
      <c r="G91" s="64">
        <v>1650.51</v>
      </c>
    </row>
    <row r="92" spans="1:7" s="8" customFormat="1" ht="12.75">
      <c r="A92" s="53"/>
      <c r="B92" s="143" t="s">
        <v>336</v>
      </c>
      <c r="C92" s="64">
        <v>44</v>
      </c>
      <c r="D92" s="64">
        <v>40.35</v>
      </c>
      <c r="E92" s="64">
        <v>40.35</v>
      </c>
      <c r="F92" s="64">
        <v>40.35</v>
      </c>
      <c r="G92" s="64">
        <v>1.65</v>
      </c>
    </row>
    <row r="93" spans="1:7" s="8" customFormat="1" ht="24">
      <c r="A93" s="53"/>
      <c r="B93" s="142" t="s">
        <v>337</v>
      </c>
      <c r="C93" s="64">
        <v>1362.56</v>
      </c>
      <c r="D93" s="64">
        <v>1365.9</v>
      </c>
      <c r="E93" s="64">
        <v>1365.9</v>
      </c>
      <c r="F93" s="64">
        <v>1365.9</v>
      </c>
      <c r="G93" s="64">
        <v>87</v>
      </c>
    </row>
    <row r="94" spans="1:7" s="8" customFormat="1" ht="12.75">
      <c r="A94" s="53"/>
      <c r="B94" s="144" t="s">
        <v>338</v>
      </c>
      <c r="C94" s="64">
        <v>31600</v>
      </c>
      <c r="D94" s="64">
        <v>37029.54</v>
      </c>
      <c r="E94" s="64">
        <v>37029.54</v>
      </c>
      <c r="F94" s="64">
        <v>37029.54</v>
      </c>
      <c r="G94" s="64">
        <v>2673.55</v>
      </c>
    </row>
    <row r="95" spans="1:7" s="8" customFormat="1" ht="12.75">
      <c r="A95" s="53"/>
      <c r="B95" s="144" t="s">
        <v>339</v>
      </c>
      <c r="C95" s="64">
        <v>0</v>
      </c>
      <c r="D95" s="64">
        <v>0</v>
      </c>
      <c r="E95" s="64">
        <v>0</v>
      </c>
      <c r="F95" s="64">
        <v>0</v>
      </c>
      <c r="G95" s="64">
        <v>0</v>
      </c>
    </row>
    <row r="96" spans="1:7" s="8" customFormat="1" ht="12.75">
      <c r="A96" s="53"/>
      <c r="B96" s="141" t="s">
        <v>122</v>
      </c>
      <c r="C96" s="64">
        <v>0</v>
      </c>
      <c r="D96" s="64">
        <v>0</v>
      </c>
      <c r="E96" s="64">
        <v>0</v>
      </c>
      <c r="F96" s="64">
        <v>-2.52</v>
      </c>
      <c r="G96" s="64">
        <v>0</v>
      </c>
    </row>
    <row r="97" spans="1:7" s="8" customFormat="1" ht="25.5">
      <c r="A97" s="53" t="s">
        <v>103</v>
      </c>
      <c r="B97" s="37" t="s">
        <v>341</v>
      </c>
      <c r="C97" s="123">
        <f>C98+C99+C100+C101+C102+C103+C104+C105+C106</f>
        <v>3124</v>
      </c>
      <c r="D97" s="123">
        <f>D98+D99+D100+D101+D102+D103+D104+D105+D106</f>
        <v>3515.8</v>
      </c>
      <c r="E97" s="123">
        <f>E98+E99+E100+E101+E102+E103+E104+E105+E106</f>
        <v>3515.8</v>
      </c>
      <c r="F97" s="123">
        <f>F98+F99+F100+F101+F102+F103+F104+F105+F106</f>
        <v>3515.8</v>
      </c>
      <c r="G97" s="123">
        <f>G98+G99+G100+G101+G102+G103+G104+G105+G106</f>
        <v>303.59000000000003</v>
      </c>
    </row>
    <row r="98" spans="1:7" s="8" customFormat="1" ht="12.75">
      <c r="A98" s="53"/>
      <c r="B98" s="142" t="s">
        <v>335</v>
      </c>
      <c r="C98" s="64">
        <v>2360</v>
      </c>
      <c r="D98" s="64">
        <v>2817.81</v>
      </c>
      <c r="E98" s="64">
        <v>2817.81</v>
      </c>
      <c r="F98" s="64">
        <v>2817.81</v>
      </c>
      <c r="G98" s="64">
        <v>201.59</v>
      </c>
    </row>
    <row r="99" spans="1:7" s="8" customFormat="1" ht="25.5">
      <c r="A99" s="53"/>
      <c r="B99" s="145" t="s">
        <v>342</v>
      </c>
      <c r="C99" s="64">
        <v>12</v>
      </c>
      <c r="D99" s="64">
        <v>14.63</v>
      </c>
      <c r="E99" s="64">
        <v>14.63</v>
      </c>
      <c r="F99" s="64">
        <v>14.63</v>
      </c>
      <c r="G99" s="64">
        <v>0</v>
      </c>
    </row>
    <row r="100" spans="1:7" s="8" customFormat="1" ht="12.75">
      <c r="A100" s="53"/>
      <c r="B100" s="146" t="s">
        <v>343</v>
      </c>
      <c r="C100" s="64">
        <v>214</v>
      </c>
      <c r="D100" s="64">
        <v>213.65</v>
      </c>
      <c r="E100" s="64">
        <v>213.65</v>
      </c>
      <c r="F100" s="64">
        <v>213.65</v>
      </c>
      <c r="G100" s="64">
        <v>13.49</v>
      </c>
    </row>
    <row r="101" spans="1:7" s="8" customFormat="1" ht="24">
      <c r="A101" s="53"/>
      <c r="B101" s="146" t="s">
        <v>344</v>
      </c>
      <c r="C101" s="64">
        <v>0</v>
      </c>
      <c r="D101" s="64">
        <v>0</v>
      </c>
      <c r="E101" s="64">
        <v>0</v>
      </c>
      <c r="F101" s="64">
        <v>0</v>
      </c>
      <c r="G101" s="64">
        <v>0</v>
      </c>
    </row>
    <row r="102" spans="1:7" s="8" customFormat="1" ht="12.75">
      <c r="A102" s="53"/>
      <c r="B102" s="146" t="s">
        <v>345</v>
      </c>
      <c r="C102" s="64">
        <v>0</v>
      </c>
      <c r="D102" s="64">
        <v>0</v>
      </c>
      <c r="E102" s="64">
        <v>0</v>
      </c>
      <c r="F102" s="64">
        <v>0</v>
      </c>
      <c r="G102" s="64">
        <v>0</v>
      </c>
    </row>
    <row r="103" spans="1:7" s="8" customFormat="1" ht="12.75">
      <c r="A103" s="53"/>
      <c r="B103" s="142" t="s">
        <v>332</v>
      </c>
      <c r="C103" s="64">
        <v>0</v>
      </c>
      <c r="D103" s="64">
        <v>0</v>
      </c>
      <c r="E103" s="64">
        <v>0</v>
      </c>
      <c r="F103" s="64">
        <v>0</v>
      </c>
      <c r="G103" s="64">
        <v>0</v>
      </c>
    </row>
    <row r="104" spans="1:7" s="8" customFormat="1" ht="12.75">
      <c r="A104" s="53"/>
      <c r="B104" s="146" t="s">
        <v>346</v>
      </c>
      <c r="C104" s="64">
        <v>538</v>
      </c>
      <c r="D104" s="64">
        <v>469.71</v>
      </c>
      <c r="E104" s="64">
        <v>469.71</v>
      </c>
      <c r="F104" s="64">
        <v>469.71</v>
      </c>
      <c r="G104" s="64">
        <v>88.51</v>
      </c>
    </row>
    <row r="105" spans="1:7" s="8" customFormat="1" ht="12.75">
      <c r="A105" s="53"/>
      <c r="B105" s="147" t="s">
        <v>347</v>
      </c>
      <c r="C105" s="64">
        <v>0</v>
      </c>
      <c r="D105" s="64">
        <v>0</v>
      </c>
      <c r="E105" s="64">
        <v>0</v>
      </c>
      <c r="F105" s="64">
        <v>0</v>
      </c>
      <c r="G105" s="64">
        <v>0</v>
      </c>
    </row>
    <row r="106" spans="1:7" s="8" customFormat="1" ht="25.5">
      <c r="A106" s="53"/>
      <c r="B106" s="147" t="s">
        <v>379</v>
      </c>
      <c r="C106" s="64">
        <v>0</v>
      </c>
      <c r="D106" s="64">
        <v>0</v>
      </c>
      <c r="E106" s="64">
        <v>0</v>
      </c>
      <c r="F106" s="64">
        <v>0</v>
      </c>
      <c r="G106" s="64">
        <v>0</v>
      </c>
    </row>
    <row r="107" spans="1:7" s="8" customFormat="1" ht="12.75">
      <c r="A107" s="53"/>
      <c r="B107" s="141" t="s">
        <v>122</v>
      </c>
      <c r="C107" s="64">
        <v>0</v>
      </c>
      <c r="D107" s="64">
        <v>0</v>
      </c>
      <c r="E107" s="64">
        <v>0</v>
      </c>
      <c r="F107" s="64">
        <v>0</v>
      </c>
      <c r="G107" s="64">
        <v>0</v>
      </c>
    </row>
    <row r="108" spans="1:7" s="8" customFormat="1" ht="12.75">
      <c r="A108" s="53" t="s">
        <v>104</v>
      </c>
      <c r="B108" s="129" t="s">
        <v>354</v>
      </c>
      <c r="C108" s="128">
        <v>5039.25</v>
      </c>
      <c r="D108" s="128">
        <v>5210.33</v>
      </c>
      <c r="E108" s="128">
        <v>5210.33</v>
      </c>
      <c r="F108" s="128">
        <v>5210.33</v>
      </c>
      <c r="G108" s="128">
        <v>531.33</v>
      </c>
    </row>
    <row r="109" spans="1:7" s="8" customFormat="1" ht="12.75">
      <c r="A109" s="53"/>
      <c r="B109" s="141" t="s">
        <v>122</v>
      </c>
      <c r="C109" s="62">
        <v>0</v>
      </c>
      <c r="D109" s="62">
        <v>0</v>
      </c>
      <c r="E109" s="62">
        <v>0</v>
      </c>
      <c r="F109" s="62">
        <v>0</v>
      </c>
      <c r="G109" s="62">
        <v>0</v>
      </c>
    </row>
    <row r="110" spans="1:7" s="8" customFormat="1" ht="12.75">
      <c r="A110" s="53" t="s">
        <v>105</v>
      </c>
      <c r="B110" s="38" t="s">
        <v>355</v>
      </c>
      <c r="C110" s="123">
        <v>6135.81</v>
      </c>
      <c r="D110" s="123">
        <v>4809</v>
      </c>
      <c r="E110" s="123">
        <v>4809</v>
      </c>
      <c r="F110" s="123">
        <v>4809</v>
      </c>
      <c r="G110" s="123">
        <v>743</v>
      </c>
    </row>
    <row r="111" spans="1:7" s="8" customFormat="1" ht="12.75">
      <c r="A111" s="53"/>
      <c r="B111" s="141" t="s">
        <v>122</v>
      </c>
      <c r="C111" s="64">
        <v>0</v>
      </c>
      <c r="D111" s="64">
        <v>0</v>
      </c>
      <c r="E111" s="64">
        <v>0</v>
      </c>
      <c r="F111" s="64">
        <v>-0.35</v>
      </c>
      <c r="G111" s="64">
        <v>0</v>
      </c>
    </row>
    <row r="112" spans="1:8" s="8" customFormat="1" ht="12.75">
      <c r="A112" s="51" t="s">
        <v>106</v>
      </c>
      <c r="B112" s="37" t="s">
        <v>107</v>
      </c>
      <c r="C112" s="63">
        <f>+C113+C117+C119+C123+C129</f>
        <v>58288.68</v>
      </c>
      <c r="D112" s="63">
        <f>+D113+D117+D119+D123+D129</f>
        <v>56293.229999999996</v>
      </c>
      <c r="E112" s="63">
        <f>+E113+E117+E119+E123+E129</f>
        <v>56293.229999999996</v>
      </c>
      <c r="F112" s="63">
        <f>+F113+F117+F119+F123+F129</f>
        <v>56293.229999999996</v>
      </c>
      <c r="G112" s="63">
        <f>+G113+G117+G119+G123+G129</f>
        <v>5673.599999999999</v>
      </c>
      <c r="H112" s="63"/>
    </row>
    <row r="113" spans="1:8" s="72" customFormat="1" ht="12.75">
      <c r="A113" s="70" t="s">
        <v>108</v>
      </c>
      <c r="B113" s="71" t="s">
        <v>240</v>
      </c>
      <c r="C113" s="130">
        <f>+C114+C115</f>
        <v>32476.68</v>
      </c>
      <c r="D113" s="130">
        <f>+D114+D115</f>
        <v>31936.780000000002</v>
      </c>
      <c r="E113" s="130">
        <f>+E114+E115</f>
        <v>31936.780000000002</v>
      </c>
      <c r="F113" s="130">
        <f>+F114+F115</f>
        <v>31936.780000000002</v>
      </c>
      <c r="G113" s="130">
        <f>+G114+G115</f>
        <v>2647.01</v>
      </c>
      <c r="H113" s="130"/>
    </row>
    <row r="114" spans="1:7" s="8" customFormat="1" ht="12.75">
      <c r="A114" s="53"/>
      <c r="B114" s="54" t="s">
        <v>109</v>
      </c>
      <c r="C114" s="64">
        <v>30251.62</v>
      </c>
      <c r="D114" s="64">
        <v>29711.72</v>
      </c>
      <c r="E114" s="64">
        <v>29711.72</v>
      </c>
      <c r="F114" s="64">
        <v>29711.72</v>
      </c>
      <c r="G114" s="64">
        <v>2457.01</v>
      </c>
    </row>
    <row r="115" spans="1:7" s="8" customFormat="1" ht="12.75">
      <c r="A115" s="53"/>
      <c r="B115" s="54" t="s">
        <v>110</v>
      </c>
      <c r="C115" s="64">
        <v>2225.06</v>
      </c>
      <c r="D115" s="64">
        <v>2225.06</v>
      </c>
      <c r="E115" s="64">
        <v>2225.06</v>
      </c>
      <c r="F115" s="64">
        <v>2225.06</v>
      </c>
      <c r="G115" s="64">
        <v>190</v>
      </c>
    </row>
    <row r="116" spans="1:7" s="8" customFormat="1" ht="12.75">
      <c r="A116" s="53"/>
      <c r="B116" s="141" t="s">
        <v>122</v>
      </c>
      <c r="C116" s="64">
        <v>0</v>
      </c>
      <c r="D116" s="64">
        <v>0</v>
      </c>
      <c r="E116" s="64">
        <v>0</v>
      </c>
      <c r="F116" s="64">
        <v>-81.18</v>
      </c>
      <c r="G116" s="64">
        <v>-3.48</v>
      </c>
    </row>
    <row r="117" spans="1:7" s="8" customFormat="1" ht="12.75">
      <c r="A117" s="53" t="s">
        <v>111</v>
      </c>
      <c r="B117" s="40" t="s">
        <v>356</v>
      </c>
      <c r="C117" s="123">
        <v>14700</v>
      </c>
      <c r="D117" s="123">
        <v>14505.4</v>
      </c>
      <c r="E117" s="123">
        <v>14505.4</v>
      </c>
      <c r="F117" s="123">
        <v>14505.4</v>
      </c>
      <c r="G117" s="123">
        <v>1350.83</v>
      </c>
    </row>
    <row r="118" spans="1:7" s="8" customFormat="1" ht="12.75">
      <c r="A118" s="53"/>
      <c r="B118" s="141" t="s">
        <v>122</v>
      </c>
      <c r="C118" s="64">
        <v>0</v>
      </c>
      <c r="D118" s="64">
        <v>0</v>
      </c>
      <c r="E118" s="64">
        <v>0</v>
      </c>
      <c r="F118" s="64">
        <v>-5.69</v>
      </c>
      <c r="G118" s="64">
        <v>0</v>
      </c>
    </row>
    <row r="119" spans="1:7" s="72" customFormat="1" ht="12.75">
      <c r="A119" s="70" t="s">
        <v>112</v>
      </c>
      <c r="B119" s="73" t="s">
        <v>241</v>
      </c>
      <c r="C119" s="131">
        <f>+C120+C121</f>
        <v>1380</v>
      </c>
      <c r="D119" s="131">
        <f>+D120+D121</f>
        <v>1143</v>
      </c>
      <c r="E119" s="131">
        <f>+E120+E121</f>
        <v>1143</v>
      </c>
      <c r="F119" s="131">
        <f>+F120+F121</f>
        <v>1143</v>
      </c>
      <c r="G119" s="131">
        <f>+G120+G121</f>
        <v>243.94</v>
      </c>
    </row>
    <row r="120" spans="1:7" s="8" customFormat="1" ht="12.75">
      <c r="A120" s="53"/>
      <c r="B120" s="54" t="s">
        <v>109</v>
      </c>
      <c r="C120" s="64">
        <v>1380</v>
      </c>
      <c r="D120" s="64">
        <v>1143</v>
      </c>
      <c r="E120" s="64">
        <v>1143</v>
      </c>
      <c r="F120" s="64">
        <v>1143</v>
      </c>
      <c r="G120" s="64">
        <v>243.94</v>
      </c>
    </row>
    <row r="121" spans="1:7" s="8" customFormat="1" ht="25.5">
      <c r="A121" s="53"/>
      <c r="B121" s="54" t="s">
        <v>244</v>
      </c>
      <c r="C121" s="64">
        <v>0</v>
      </c>
      <c r="D121" s="64">
        <v>0</v>
      </c>
      <c r="E121" s="64">
        <v>0</v>
      </c>
      <c r="F121" s="64">
        <v>0</v>
      </c>
      <c r="G121" s="64">
        <v>0</v>
      </c>
    </row>
    <row r="122" spans="1:7" s="8" customFormat="1" ht="12.75">
      <c r="A122" s="53"/>
      <c r="B122" s="141" t="s">
        <v>122</v>
      </c>
      <c r="C122" s="64">
        <v>0</v>
      </c>
      <c r="D122" s="64">
        <v>0</v>
      </c>
      <c r="E122" s="64">
        <v>0</v>
      </c>
      <c r="F122" s="64">
        <v>0</v>
      </c>
      <c r="G122" s="64">
        <v>0</v>
      </c>
    </row>
    <row r="123" spans="1:7" s="72" customFormat="1" ht="12.75">
      <c r="A123" s="70" t="s">
        <v>113</v>
      </c>
      <c r="B123" s="73" t="s">
        <v>242</v>
      </c>
      <c r="C123" s="130">
        <f>+C124+C126+C127</f>
        <v>8639</v>
      </c>
      <c r="D123" s="130">
        <f>+D124+D126+D127</f>
        <v>7747.78</v>
      </c>
      <c r="E123" s="130">
        <f>+E124+E126+E127</f>
        <v>7747.78</v>
      </c>
      <c r="F123" s="130">
        <f>+F124+F126+F127</f>
        <v>7747.78</v>
      </c>
      <c r="G123" s="130">
        <f>+G124+G126+G127</f>
        <v>1256.8300000000002</v>
      </c>
    </row>
    <row r="124" spans="1:7" s="8" customFormat="1" ht="12.75">
      <c r="A124" s="53"/>
      <c r="B124" s="90" t="s">
        <v>329</v>
      </c>
      <c r="C124" s="64">
        <v>8589</v>
      </c>
      <c r="D124" s="64">
        <v>7695</v>
      </c>
      <c r="E124" s="64">
        <v>7695</v>
      </c>
      <c r="F124" s="64">
        <v>7695</v>
      </c>
      <c r="G124" s="64">
        <v>1253.19</v>
      </c>
    </row>
    <row r="125" spans="1:7" s="8" customFormat="1" ht="12.75">
      <c r="A125" s="53"/>
      <c r="B125" s="90" t="s">
        <v>327</v>
      </c>
      <c r="C125" s="64">
        <v>52</v>
      </c>
      <c r="D125" s="64">
        <v>60</v>
      </c>
      <c r="E125" s="64">
        <v>60</v>
      </c>
      <c r="F125" s="64">
        <v>60</v>
      </c>
      <c r="G125" s="64">
        <v>0</v>
      </c>
    </row>
    <row r="126" spans="1:7" s="8" customFormat="1" ht="25.5">
      <c r="A126" s="53"/>
      <c r="B126" s="90" t="s">
        <v>326</v>
      </c>
      <c r="C126" s="64">
        <v>0</v>
      </c>
      <c r="D126" s="64">
        <v>0</v>
      </c>
      <c r="E126" s="64">
        <v>0</v>
      </c>
      <c r="F126" s="64">
        <v>0</v>
      </c>
      <c r="G126" s="64">
        <v>0</v>
      </c>
    </row>
    <row r="127" spans="1:7" s="8" customFormat="1" ht="25.5">
      <c r="A127" s="53"/>
      <c r="B127" s="90" t="s">
        <v>328</v>
      </c>
      <c r="C127" s="64">
        <v>50</v>
      </c>
      <c r="D127" s="64">
        <v>52.78</v>
      </c>
      <c r="E127" s="64">
        <v>52.78</v>
      </c>
      <c r="F127" s="64">
        <v>52.78</v>
      </c>
      <c r="G127" s="64">
        <v>3.64</v>
      </c>
    </row>
    <row r="128" spans="1:7" s="8" customFormat="1" ht="12.75">
      <c r="A128" s="53"/>
      <c r="B128" s="141" t="s">
        <v>122</v>
      </c>
      <c r="C128" s="64">
        <v>0</v>
      </c>
      <c r="D128" s="64">
        <v>0</v>
      </c>
      <c r="E128" s="64">
        <v>0</v>
      </c>
      <c r="F128" s="64">
        <v>-0.48</v>
      </c>
      <c r="G128" s="64">
        <v>0</v>
      </c>
    </row>
    <row r="129" spans="1:7" s="72" customFormat="1" ht="25.5">
      <c r="A129" s="70" t="s">
        <v>114</v>
      </c>
      <c r="B129" s="73" t="s">
        <v>243</v>
      </c>
      <c r="C129" s="131">
        <f>+C130+C131</f>
        <v>1093</v>
      </c>
      <c r="D129" s="131">
        <f>+D130+D131</f>
        <v>960.27</v>
      </c>
      <c r="E129" s="131">
        <f>+E130+E131</f>
        <v>960.27</v>
      </c>
      <c r="F129" s="131">
        <f>+F130+F131</f>
        <v>960.27</v>
      </c>
      <c r="G129" s="131">
        <f>+G130+G131</f>
        <v>174.99</v>
      </c>
    </row>
    <row r="130" spans="1:7" s="72" customFormat="1" ht="12.75">
      <c r="A130" s="70"/>
      <c r="B130" s="54" t="s">
        <v>109</v>
      </c>
      <c r="C130" s="74">
        <v>1093</v>
      </c>
      <c r="D130" s="74">
        <v>960.27</v>
      </c>
      <c r="E130" s="74">
        <v>960.27</v>
      </c>
      <c r="F130" s="74">
        <v>960.27</v>
      </c>
      <c r="G130" s="74">
        <v>174.99</v>
      </c>
    </row>
    <row r="131" spans="1:7" s="8" customFormat="1" ht="25.5">
      <c r="A131" s="53"/>
      <c r="B131" s="54" t="s">
        <v>244</v>
      </c>
      <c r="C131" s="64">
        <v>0</v>
      </c>
      <c r="D131" s="64">
        <v>0</v>
      </c>
      <c r="E131" s="64">
        <v>0</v>
      </c>
      <c r="F131" s="64">
        <v>0</v>
      </c>
      <c r="G131" s="64">
        <v>0</v>
      </c>
    </row>
    <row r="132" spans="1:7" s="8" customFormat="1" ht="12.75">
      <c r="A132" s="53"/>
      <c r="B132" s="141" t="s">
        <v>122</v>
      </c>
      <c r="C132" s="64">
        <v>0</v>
      </c>
      <c r="D132" s="64">
        <v>0</v>
      </c>
      <c r="E132" s="64">
        <v>0</v>
      </c>
      <c r="F132" s="64">
        <v>-0.02</v>
      </c>
      <c r="G132" s="64">
        <v>0</v>
      </c>
    </row>
    <row r="133" spans="1:7" s="8" customFormat="1" ht="17.25" customHeight="1">
      <c r="A133" s="51" t="s">
        <v>115</v>
      </c>
      <c r="B133" s="37" t="s">
        <v>277</v>
      </c>
      <c r="C133" s="123">
        <f>C134+C135</f>
        <v>259.17</v>
      </c>
      <c r="D133" s="123">
        <f>+D134+D135</f>
        <v>52.78</v>
      </c>
      <c r="E133" s="123">
        <f>+E134+E135</f>
        <v>52.78</v>
      </c>
      <c r="F133" s="123">
        <f>+F134+F135</f>
        <v>52.78</v>
      </c>
      <c r="G133" s="123">
        <f>+G134+G135</f>
        <v>52.78</v>
      </c>
    </row>
    <row r="134" spans="1:7" s="8" customFormat="1" ht="12.75">
      <c r="A134" s="51"/>
      <c r="B134" s="90" t="s">
        <v>278</v>
      </c>
      <c r="C134" s="64">
        <v>0</v>
      </c>
      <c r="D134" s="64">
        <v>0</v>
      </c>
      <c r="E134" s="64">
        <v>0</v>
      </c>
      <c r="F134" s="64">
        <v>0</v>
      </c>
      <c r="G134" s="64">
        <v>0</v>
      </c>
    </row>
    <row r="135" spans="1:7" s="8" customFormat="1" ht="12.75">
      <c r="A135" s="51"/>
      <c r="B135" s="90" t="s">
        <v>279</v>
      </c>
      <c r="C135" s="64">
        <v>259.17</v>
      </c>
      <c r="D135" s="64">
        <v>52.78</v>
      </c>
      <c r="E135" s="64">
        <v>52.78</v>
      </c>
      <c r="F135" s="64">
        <v>52.78</v>
      </c>
      <c r="G135" s="64">
        <v>52.78</v>
      </c>
    </row>
    <row r="136" spans="1:7" s="8" customFormat="1" ht="12.75">
      <c r="A136" s="51"/>
      <c r="B136" s="141" t="s">
        <v>122</v>
      </c>
      <c r="C136" s="64">
        <v>0</v>
      </c>
      <c r="D136" s="64">
        <v>0</v>
      </c>
      <c r="E136" s="64">
        <v>0</v>
      </c>
      <c r="F136" s="64">
        <v>0</v>
      </c>
      <c r="G136" s="64">
        <v>0</v>
      </c>
    </row>
    <row r="137" spans="1:7" s="8" customFormat="1" ht="12.75">
      <c r="A137" s="51" t="s">
        <v>116</v>
      </c>
      <c r="B137" s="37" t="s">
        <v>117</v>
      </c>
      <c r="C137" s="63">
        <f>+C138+C146</f>
        <v>162078.66</v>
      </c>
      <c r="D137" s="63">
        <f>+D138+D146</f>
        <v>165640.62</v>
      </c>
      <c r="E137" s="63">
        <f>+E138+E146</f>
        <v>165640.62</v>
      </c>
      <c r="F137" s="63">
        <f>+F138+F146</f>
        <v>165640.62</v>
      </c>
      <c r="G137" s="63">
        <f>+G138+G146</f>
        <v>12840.62</v>
      </c>
    </row>
    <row r="138" spans="1:7" s="8" customFormat="1" ht="12.75">
      <c r="A138" s="53" t="s">
        <v>118</v>
      </c>
      <c r="B138" s="38" t="s">
        <v>268</v>
      </c>
      <c r="C138" s="123">
        <f>C139+C140</f>
        <v>162078.66</v>
      </c>
      <c r="D138" s="123">
        <f>D139+D140</f>
        <v>165640.62</v>
      </c>
      <c r="E138" s="123">
        <f>E139+E140</f>
        <v>165640.62</v>
      </c>
      <c r="F138" s="123">
        <f>F139+F140</f>
        <v>165640.62</v>
      </c>
      <c r="G138" s="123">
        <f>G139+G140</f>
        <v>12840.62</v>
      </c>
    </row>
    <row r="139" spans="1:7" s="8" customFormat="1" ht="12.75">
      <c r="A139" s="53"/>
      <c r="B139" s="90" t="s">
        <v>280</v>
      </c>
      <c r="C139" s="64">
        <v>162078.66</v>
      </c>
      <c r="D139" s="64">
        <v>165640.62</v>
      </c>
      <c r="E139" s="64">
        <v>165640.62</v>
      </c>
      <c r="F139" s="64">
        <v>165640.62</v>
      </c>
      <c r="G139" s="64">
        <v>12840.62</v>
      </c>
    </row>
    <row r="140" spans="1:7" s="8" customFormat="1" ht="25.5">
      <c r="A140" s="53"/>
      <c r="B140" s="126" t="s">
        <v>348</v>
      </c>
      <c r="C140" s="64">
        <f>C141+C142+C143+C144</f>
        <v>0</v>
      </c>
      <c r="D140" s="64">
        <f>D141+D142+D143+D144</f>
        <v>0</v>
      </c>
      <c r="E140" s="64">
        <f>E141+E142+E143+E144</f>
        <v>0</v>
      </c>
      <c r="F140" s="64">
        <f>F141+F142+F143+F144</f>
        <v>0</v>
      </c>
      <c r="G140" s="64">
        <f>G141+G142+G143+G144</f>
        <v>0</v>
      </c>
    </row>
    <row r="141" spans="1:7" s="8" customFormat="1" ht="12.75">
      <c r="A141" s="53"/>
      <c r="B141" s="148" t="s">
        <v>349</v>
      </c>
      <c r="C141" s="64">
        <v>0</v>
      </c>
      <c r="D141" s="64">
        <v>0</v>
      </c>
      <c r="E141" s="64">
        <v>0</v>
      </c>
      <c r="F141" s="64">
        <v>0</v>
      </c>
      <c r="G141" s="64">
        <v>0</v>
      </c>
    </row>
    <row r="142" spans="1:7" s="8" customFormat="1" ht="25.5">
      <c r="A142" s="53"/>
      <c r="B142" s="148" t="s">
        <v>350</v>
      </c>
      <c r="C142" s="64">
        <v>0</v>
      </c>
      <c r="D142" s="64">
        <v>0</v>
      </c>
      <c r="E142" s="64">
        <v>0</v>
      </c>
      <c r="F142" s="64">
        <v>0</v>
      </c>
      <c r="G142" s="64">
        <v>0</v>
      </c>
    </row>
    <row r="143" spans="1:7" s="8" customFormat="1" ht="25.5">
      <c r="A143" s="53"/>
      <c r="B143" s="148" t="s">
        <v>351</v>
      </c>
      <c r="C143" s="64">
        <v>0</v>
      </c>
      <c r="D143" s="64">
        <v>0</v>
      </c>
      <c r="E143" s="64">
        <v>0</v>
      </c>
      <c r="F143" s="64">
        <v>0</v>
      </c>
      <c r="G143" s="64">
        <v>0</v>
      </c>
    </row>
    <row r="144" spans="1:7" s="8" customFormat="1" ht="25.5">
      <c r="A144" s="53"/>
      <c r="B144" s="148" t="s">
        <v>352</v>
      </c>
      <c r="C144" s="64">
        <v>0</v>
      </c>
      <c r="D144" s="64">
        <v>0</v>
      </c>
      <c r="E144" s="64">
        <v>0</v>
      </c>
      <c r="F144" s="64">
        <v>0</v>
      </c>
      <c r="G144" s="64">
        <v>0</v>
      </c>
    </row>
    <row r="145" spans="1:7" s="8" customFormat="1" ht="12.75">
      <c r="A145" s="53"/>
      <c r="B145" s="141" t="s">
        <v>122</v>
      </c>
      <c r="C145" s="64">
        <v>0</v>
      </c>
      <c r="D145" s="64">
        <v>0</v>
      </c>
      <c r="E145" s="64">
        <v>0</v>
      </c>
      <c r="F145" s="64">
        <v>-399.86</v>
      </c>
      <c r="G145" s="64">
        <v>-4.51</v>
      </c>
    </row>
    <row r="146" spans="1:7" s="8" customFormat="1" ht="12.75">
      <c r="A146" s="53" t="s">
        <v>119</v>
      </c>
      <c r="B146" s="38" t="s">
        <v>357</v>
      </c>
      <c r="C146" s="123">
        <v>0</v>
      </c>
      <c r="D146" s="123">
        <v>0</v>
      </c>
      <c r="E146" s="123">
        <v>0</v>
      </c>
      <c r="F146" s="123">
        <v>0</v>
      </c>
      <c r="G146" s="123">
        <v>0</v>
      </c>
    </row>
    <row r="147" spans="1:7" s="8" customFormat="1" ht="12.75">
      <c r="A147" s="53"/>
      <c r="B147" s="141" t="s">
        <v>122</v>
      </c>
      <c r="C147" s="64">
        <v>0</v>
      </c>
      <c r="D147" s="64">
        <v>0</v>
      </c>
      <c r="E147" s="64">
        <v>0</v>
      </c>
      <c r="F147" s="64">
        <v>0</v>
      </c>
      <c r="G147" s="64">
        <v>0</v>
      </c>
    </row>
    <row r="148" spans="1:7" s="8" customFormat="1" ht="12.75">
      <c r="A148" s="51" t="s">
        <v>120</v>
      </c>
      <c r="B148" s="37" t="s">
        <v>358</v>
      </c>
      <c r="C148" s="123">
        <v>1408.05</v>
      </c>
      <c r="D148" s="123">
        <v>1275.36</v>
      </c>
      <c r="E148" s="123">
        <v>1275.36</v>
      </c>
      <c r="F148" s="123">
        <v>1275.36</v>
      </c>
      <c r="G148" s="123">
        <v>82.49</v>
      </c>
    </row>
    <row r="149" spans="1:7" s="8" customFormat="1" ht="12.75">
      <c r="A149" s="51"/>
      <c r="B149" s="141" t="s">
        <v>122</v>
      </c>
      <c r="C149" s="64">
        <v>0</v>
      </c>
      <c r="D149" s="64">
        <v>0</v>
      </c>
      <c r="E149" s="64">
        <v>0</v>
      </c>
      <c r="F149" s="64">
        <v>-0.6</v>
      </c>
      <c r="G149" s="64">
        <v>0</v>
      </c>
    </row>
    <row r="150" spans="1:7" s="8" customFormat="1" ht="25.5">
      <c r="A150" s="51" t="s">
        <v>121</v>
      </c>
      <c r="B150" s="37" t="s">
        <v>359</v>
      </c>
      <c r="C150" s="123">
        <v>14478.74</v>
      </c>
      <c r="D150" s="123">
        <v>14478.74</v>
      </c>
      <c r="E150" s="123">
        <v>14478.74</v>
      </c>
      <c r="F150" s="123">
        <v>14478.73</v>
      </c>
      <c r="G150" s="123">
        <v>3.24</v>
      </c>
    </row>
    <row r="151" spans="1:7" s="8" customFormat="1" ht="12.75">
      <c r="A151" s="51"/>
      <c r="B151" s="141" t="s">
        <v>122</v>
      </c>
      <c r="C151" s="64"/>
      <c r="D151" s="64">
        <v>0</v>
      </c>
      <c r="E151" s="64">
        <v>0</v>
      </c>
      <c r="F151" s="64">
        <v>-152.9</v>
      </c>
      <c r="G151" s="64">
        <v>-61.05</v>
      </c>
    </row>
    <row r="152" spans="1:7" s="8" customFormat="1" ht="25.5">
      <c r="A152" s="55" t="s">
        <v>252</v>
      </c>
      <c r="B152" s="127" t="s">
        <v>353</v>
      </c>
      <c r="C152" s="123">
        <f>C151+C149+C147+C145+C136+C132+C128+C122+C118+C116+C111+C109+C107+C96+C86+C79</f>
        <v>0</v>
      </c>
      <c r="D152" s="123">
        <f>D151+D149+D147+D145+D136+D132+D128+D122+D118+D116+D111+D109+D107+D96+D86+D79</f>
        <v>0</v>
      </c>
      <c r="E152" s="123">
        <f>E151+E149+E147+E145+E136+E132+E128+E122+E118+E116+E111+E109+E107+E96+E86+E79</f>
        <v>0</v>
      </c>
      <c r="F152" s="123">
        <f>F151+F149+F147+F145+F136+F132+F128+F122+F118+F116+F111+F109+F107+F96+F86+F79</f>
        <v>-744.8000000000001</v>
      </c>
      <c r="G152" s="123">
        <f>G151+G149+G147+G145+G136+G132+G128+G122+G118+G116+G111+G109+G107+G96+G86+G79</f>
        <v>-69.04</v>
      </c>
    </row>
    <row r="153" spans="1:7" s="8" customFormat="1" ht="25.5">
      <c r="A153" s="117" t="s">
        <v>291</v>
      </c>
      <c r="B153" s="118" t="s">
        <v>288</v>
      </c>
      <c r="C153" s="64">
        <f>+C154+C155</f>
        <v>0</v>
      </c>
      <c r="D153" s="64">
        <f>+D154+D155</f>
        <v>0</v>
      </c>
      <c r="E153" s="64">
        <f>+E154+E155</f>
        <v>0</v>
      </c>
      <c r="F153" s="64">
        <f>+F154+F155</f>
        <v>0</v>
      </c>
      <c r="G153" s="64">
        <f>+G154+G155</f>
        <v>0</v>
      </c>
    </row>
    <row r="154" spans="1:7" s="8" customFormat="1" ht="12.75">
      <c r="A154" s="55" t="s">
        <v>292</v>
      </c>
      <c r="B154" s="119" t="s">
        <v>289</v>
      </c>
      <c r="C154" s="64"/>
      <c r="D154" s="64">
        <v>0</v>
      </c>
      <c r="E154" s="64">
        <v>0</v>
      </c>
      <c r="F154" s="64">
        <v>0</v>
      </c>
      <c r="G154" s="64">
        <v>0</v>
      </c>
    </row>
    <row r="155" spans="1:7" s="8" customFormat="1" ht="12.75">
      <c r="A155" s="55" t="s">
        <v>293</v>
      </c>
      <c r="B155" s="119" t="s">
        <v>290</v>
      </c>
      <c r="C155" s="64"/>
      <c r="D155" s="64">
        <v>0</v>
      </c>
      <c r="E155" s="64">
        <v>0</v>
      </c>
      <c r="F155" s="64">
        <v>0</v>
      </c>
      <c r="G155" s="64">
        <v>0</v>
      </c>
    </row>
    <row r="156" spans="1:7" s="8" customFormat="1" ht="12.75">
      <c r="A156" s="51">
        <v>68.05</v>
      </c>
      <c r="B156" s="41" t="s">
        <v>238</v>
      </c>
      <c r="C156" s="65">
        <f>+C157</f>
        <v>0</v>
      </c>
      <c r="D156" s="65">
        <f aca="true" t="shared" si="1" ref="D156:G158">+D157</f>
        <v>16170</v>
      </c>
      <c r="E156" s="65">
        <f t="shared" si="1"/>
        <v>16170</v>
      </c>
      <c r="F156" s="65">
        <f t="shared" si="1"/>
        <v>16152.69</v>
      </c>
      <c r="G156" s="65">
        <f t="shared" si="1"/>
        <v>1351.62</v>
      </c>
    </row>
    <row r="157" spans="1:7" s="8" customFormat="1" ht="12.75">
      <c r="A157" s="51" t="s">
        <v>123</v>
      </c>
      <c r="B157" s="41" t="s">
        <v>6</v>
      </c>
      <c r="C157" s="65">
        <f>+C158</f>
        <v>0</v>
      </c>
      <c r="D157" s="65">
        <f t="shared" si="1"/>
        <v>16170</v>
      </c>
      <c r="E157" s="65">
        <f t="shared" si="1"/>
        <v>16170</v>
      </c>
      <c r="F157" s="65">
        <f t="shared" si="1"/>
        <v>16152.69</v>
      </c>
      <c r="G157" s="65">
        <f t="shared" si="1"/>
        <v>1351.62</v>
      </c>
    </row>
    <row r="158" spans="1:7" s="8" customFormat="1" ht="12.75">
      <c r="A158" s="51" t="s">
        <v>124</v>
      </c>
      <c r="B158" s="37" t="s">
        <v>239</v>
      </c>
      <c r="C158" s="65">
        <f>+C159</f>
        <v>0</v>
      </c>
      <c r="D158" s="65">
        <f t="shared" si="1"/>
        <v>16170</v>
      </c>
      <c r="E158" s="65">
        <f t="shared" si="1"/>
        <v>16170</v>
      </c>
      <c r="F158" s="65">
        <f t="shared" si="1"/>
        <v>16152.69</v>
      </c>
      <c r="G158" s="65">
        <f t="shared" si="1"/>
        <v>1351.62</v>
      </c>
    </row>
    <row r="159" spans="1:7" s="8" customFormat="1" ht="12.75">
      <c r="A159" s="53" t="s">
        <v>125</v>
      </c>
      <c r="B159" s="42" t="s">
        <v>11</v>
      </c>
      <c r="C159" s="63">
        <f>C160</f>
        <v>0</v>
      </c>
      <c r="D159" s="63">
        <f>D160</f>
        <v>16170</v>
      </c>
      <c r="E159" s="63">
        <f>E160</f>
        <v>16170</v>
      </c>
      <c r="F159" s="63">
        <f>F160</f>
        <v>16152.69</v>
      </c>
      <c r="G159" s="63">
        <f>G160</f>
        <v>1351.62</v>
      </c>
    </row>
    <row r="160" spans="1:7" s="8" customFormat="1" ht="12.75">
      <c r="A160" s="53" t="s">
        <v>126</v>
      </c>
      <c r="B160" s="42" t="s">
        <v>12</v>
      </c>
      <c r="C160" s="63">
        <f>C162+C163+C164</f>
        <v>0</v>
      </c>
      <c r="D160" s="63">
        <f>D162+D163+D164</f>
        <v>16170</v>
      </c>
      <c r="E160" s="63">
        <f>E162+E163+E164</f>
        <v>16170</v>
      </c>
      <c r="F160" s="63">
        <f>F162+F163+F164</f>
        <v>16152.69</v>
      </c>
      <c r="G160" s="63">
        <f>G162+G163+G164</f>
        <v>1351.62</v>
      </c>
    </row>
    <row r="161" spans="1:7" s="8" customFormat="1" ht="12.75">
      <c r="A161" s="51" t="s">
        <v>127</v>
      </c>
      <c r="B161" s="41" t="s">
        <v>128</v>
      </c>
      <c r="C161" s="63">
        <f>C162</f>
        <v>0</v>
      </c>
      <c r="D161" s="63">
        <f>D162</f>
        <v>9065</v>
      </c>
      <c r="E161" s="63">
        <f>E162</f>
        <v>9065</v>
      </c>
      <c r="F161" s="63">
        <f>F162</f>
        <v>9065</v>
      </c>
      <c r="G161" s="63">
        <f>G162</f>
        <v>36</v>
      </c>
    </row>
    <row r="162" spans="1:7" s="8" customFormat="1" ht="12.75">
      <c r="A162" s="53" t="s">
        <v>129</v>
      </c>
      <c r="B162" s="42" t="s">
        <v>130</v>
      </c>
      <c r="C162" s="64"/>
      <c r="D162" s="64">
        <v>9065</v>
      </c>
      <c r="E162" s="64">
        <v>9065</v>
      </c>
      <c r="F162" s="64">
        <v>9065</v>
      </c>
      <c r="G162" s="64">
        <v>36</v>
      </c>
    </row>
    <row r="163" spans="1:7" s="8" customFormat="1" ht="12.75">
      <c r="A163" s="53" t="s">
        <v>131</v>
      </c>
      <c r="B163" s="42" t="s">
        <v>132</v>
      </c>
      <c r="C163" s="64"/>
      <c r="D163" s="64">
        <v>7105</v>
      </c>
      <c r="E163" s="64">
        <v>7105</v>
      </c>
      <c r="F163" s="64">
        <v>7105</v>
      </c>
      <c r="G163" s="64">
        <v>1315.62</v>
      </c>
    </row>
    <row r="164" spans="1:7" s="8" customFormat="1" ht="25.5">
      <c r="A164" s="55" t="s">
        <v>133</v>
      </c>
      <c r="B164" s="127" t="s">
        <v>134</v>
      </c>
      <c r="C164" s="64"/>
      <c r="D164" s="64"/>
      <c r="E164" s="64"/>
      <c r="F164" s="64">
        <v>-17.31</v>
      </c>
      <c r="G164" s="64">
        <v>0</v>
      </c>
    </row>
    <row r="165" spans="1:7" s="8" customFormat="1" ht="12.75">
      <c r="A165" s="57" t="s">
        <v>251</v>
      </c>
      <c r="B165" s="37" t="s">
        <v>135</v>
      </c>
      <c r="C165" s="63">
        <f>+C166</f>
        <v>0</v>
      </c>
      <c r="D165" s="63">
        <f>+D166</f>
        <v>0</v>
      </c>
      <c r="E165" s="63">
        <f>+E166</f>
        <v>0</v>
      </c>
      <c r="F165" s="63">
        <f>+F166</f>
        <v>0</v>
      </c>
      <c r="G165" s="63">
        <f>+G166</f>
        <v>0</v>
      </c>
    </row>
    <row r="166" spans="1:7" s="8" customFormat="1" ht="12.75">
      <c r="A166" s="56" t="s">
        <v>136</v>
      </c>
      <c r="B166" s="38" t="s">
        <v>137</v>
      </c>
      <c r="C166" s="66"/>
      <c r="D166" s="64"/>
      <c r="E166" s="64"/>
      <c r="F166" s="64"/>
      <c r="G166" s="64"/>
    </row>
    <row r="167" spans="1:7" s="8" customFormat="1" ht="11.25">
      <c r="A167" s="43"/>
      <c r="B167" s="44"/>
      <c r="C167" s="44"/>
      <c r="D167" s="44"/>
      <c r="E167" s="44"/>
      <c r="F167" s="45"/>
      <c r="G167" s="45"/>
    </row>
    <row r="168" spans="1:177" s="13" customFormat="1" ht="14.25">
      <c r="A168" s="170" t="s">
        <v>224</v>
      </c>
      <c r="B168" s="170"/>
      <c r="C168" s="61"/>
      <c r="D168" s="105"/>
      <c r="E168" s="105"/>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104"/>
      <c r="BV168" s="104"/>
      <c r="BW168" s="104"/>
      <c r="BX168" s="99"/>
      <c r="BY168" s="99"/>
      <c r="BZ168" s="99"/>
      <c r="CA168" s="99"/>
      <c r="CB168" s="99"/>
      <c r="CC168" s="99"/>
      <c r="CD168" s="99"/>
      <c r="CE168" s="99"/>
      <c r="CF168" s="99"/>
      <c r="CG168" s="99"/>
      <c r="CH168" s="99"/>
      <c r="CI168" s="99"/>
      <c r="CJ168" s="99"/>
      <c r="CK168" s="99"/>
      <c r="CL168" s="99"/>
      <c r="CM168" s="99"/>
      <c r="CN168" s="99"/>
      <c r="CO168" s="104"/>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row>
    <row r="169" spans="1:177" s="13" customFormat="1" ht="12.75">
      <c r="A169" s="29"/>
      <c r="D169" s="105"/>
      <c r="E169" s="105"/>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104"/>
      <c r="BV169" s="104"/>
      <c r="BW169" s="104"/>
      <c r="BX169" s="99"/>
      <c r="BY169" s="99"/>
      <c r="BZ169" s="99"/>
      <c r="CA169" s="99"/>
      <c r="CB169" s="99"/>
      <c r="CC169" s="99"/>
      <c r="CD169" s="99"/>
      <c r="CE169" s="99"/>
      <c r="CF169" s="99"/>
      <c r="CG169" s="99"/>
      <c r="CH169" s="99"/>
      <c r="CI169" s="99"/>
      <c r="CJ169" s="99"/>
      <c r="CK169" s="99"/>
      <c r="CL169" s="99"/>
      <c r="CM169" s="99"/>
      <c r="CN169" s="99"/>
      <c r="CO169" s="104"/>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row>
    <row r="170" spans="1:177" s="35" customFormat="1" ht="15">
      <c r="A170" s="34"/>
      <c r="B170" s="163" t="s">
        <v>225</v>
      </c>
      <c r="D170" s="121"/>
      <c r="E170" s="121"/>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7"/>
      <c r="BV170" s="107"/>
      <c r="BW170" s="107"/>
      <c r="BX170" s="106"/>
      <c r="BY170" s="106"/>
      <c r="BZ170" s="106"/>
      <c r="CA170" s="106"/>
      <c r="CB170" s="106"/>
      <c r="CC170" s="106"/>
      <c r="CD170" s="106"/>
      <c r="CE170" s="106"/>
      <c r="CF170" s="106"/>
      <c r="CG170" s="106"/>
      <c r="CH170" s="106"/>
      <c r="CI170" s="106"/>
      <c r="CJ170" s="106"/>
      <c r="CK170" s="106"/>
      <c r="CL170" s="106"/>
      <c r="CM170" s="106"/>
      <c r="CN170" s="106"/>
      <c r="CO170" s="107"/>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c r="EN170" s="106"/>
      <c r="EO170" s="106"/>
      <c r="EP170" s="106"/>
      <c r="EQ170" s="106"/>
      <c r="ER170" s="106"/>
      <c r="ES170" s="106"/>
      <c r="ET170" s="106"/>
      <c r="EU170" s="106"/>
      <c r="EV170" s="106"/>
      <c r="EW170" s="106"/>
      <c r="EX170" s="106"/>
      <c r="EY170" s="106"/>
      <c r="EZ170" s="106"/>
      <c r="FA170" s="106"/>
      <c r="FB170" s="106"/>
      <c r="FC170" s="106"/>
      <c r="FD170" s="106"/>
      <c r="FE170" s="106"/>
      <c r="FF170" s="106"/>
      <c r="FG170" s="106"/>
      <c r="FH170" s="106"/>
      <c r="FI170" s="106"/>
      <c r="FJ170" s="106"/>
      <c r="FK170" s="106"/>
      <c r="FL170" s="106"/>
      <c r="FM170" s="106"/>
      <c r="FN170" s="106"/>
      <c r="FO170" s="106"/>
      <c r="FP170" s="106"/>
      <c r="FQ170" s="106"/>
      <c r="FR170" s="106"/>
      <c r="FS170" s="106"/>
      <c r="FT170" s="106"/>
      <c r="FU170" s="106"/>
    </row>
    <row r="171" spans="1:7" s="8" customFormat="1" ht="11.25">
      <c r="A171" s="43"/>
      <c r="B171" s="164" t="s">
        <v>380</v>
      </c>
      <c r="C171" s="44"/>
      <c r="D171" s="44"/>
      <c r="E171" s="44"/>
      <c r="F171" s="45"/>
      <c r="G171" s="45"/>
    </row>
    <row r="172" spans="1:7" s="8" customFormat="1" ht="15" customHeight="1">
      <c r="A172" s="43"/>
      <c r="B172" s="44"/>
      <c r="C172" s="44"/>
      <c r="D172" s="44"/>
      <c r="E172" s="44"/>
      <c r="F172" s="165" t="s">
        <v>260</v>
      </c>
      <c r="G172" s="45"/>
    </row>
    <row r="173" spans="1:7" s="8" customFormat="1" ht="15.75" customHeight="1">
      <c r="A173" s="43"/>
      <c r="B173" s="44"/>
      <c r="C173" s="44"/>
      <c r="D173" s="44"/>
      <c r="E173" s="44"/>
      <c r="F173" s="165" t="s">
        <v>261</v>
      </c>
      <c r="G173" s="166" t="s">
        <v>381</v>
      </c>
    </row>
    <row r="174" spans="1:7" s="8" customFormat="1" ht="12.75">
      <c r="A174" s="43"/>
      <c r="B174" s="44"/>
      <c r="C174" s="44"/>
      <c r="D174" s="44"/>
      <c r="E174" s="44"/>
      <c r="F174" s="165" t="s">
        <v>262</v>
      </c>
      <c r="G174" s="166" t="s">
        <v>382</v>
      </c>
    </row>
    <row r="175" spans="1:7" s="8" customFormat="1" ht="11.25">
      <c r="A175" s="43"/>
      <c r="B175" s="44"/>
      <c r="C175" s="44"/>
      <c r="D175" s="44"/>
      <c r="E175" s="44"/>
      <c r="F175" s="45"/>
      <c r="G175" s="45"/>
    </row>
    <row r="176" spans="1:7" s="8" customFormat="1" ht="14.25">
      <c r="A176" s="43"/>
      <c r="C176" s="177"/>
      <c r="D176" s="177"/>
      <c r="E176" s="177"/>
      <c r="F176" s="177"/>
      <c r="G176" s="177"/>
    </row>
    <row r="177" spans="1:138" s="76" customFormat="1" ht="12.75">
      <c r="A177" s="75"/>
      <c r="C177" s="88"/>
      <c r="D177" s="88"/>
      <c r="E177" s="88"/>
      <c r="F177" s="88"/>
      <c r="G177" s="88"/>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8"/>
      <c r="AI177" s="78"/>
      <c r="AJ177" s="78"/>
      <c r="AK177" s="77"/>
      <c r="AL177" s="77"/>
      <c r="AM177" s="77"/>
      <c r="AN177" s="77"/>
      <c r="AO177" s="77"/>
      <c r="AP177" s="77"/>
      <c r="AQ177" s="77"/>
      <c r="AR177" s="77"/>
      <c r="AS177" s="77"/>
      <c r="AT177" s="77"/>
      <c r="AU177" s="77"/>
      <c r="AV177" s="77"/>
      <c r="AW177" s="77"/>
      <c r="AX177" s="77"/>
      <c r="AY177" s="77"/>
      <c r="AZ177" s="77"/>
      <c r="BA177" s="77"/>
      <c r="BB177" s="78"/>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row>
    <row r="178" spans="1:138" s="76" customFormat="1" ht="12.75">
      <c r="A178" s="75"/>
      <c r="C178" s="88"/>
      <c r="D178" s="88"/>
      <c r="E178" s="88"/>
      <c r="F178" s="88"/>
      <c r="G178" s="88"/>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8"/>
      <c r="AI178" s="78"/>
      <c r="AJ178" s="78"/>
      <c r="AK178" s="77"/>
      <c r="AL178" s="77"/>
      <c r="AM178" s="77"/>
      <c r="AN178" s="77"/>
      <c r="AO178" s="77"/>
      <c r="AP178" s="77"/>
      <c r="AQ178" s="77"/>
      <c r="AR178" s="77"/>
      <c r="AS178" s="77"/>
      <c r="AT178" s="77"/>
      <c r="AU178" s="77"/>
      <c r="AV178" s="77"/>
      <c r="AW178" s="77"/>
      <c r="AX178" s="77"/>
      <c r="AY178" s="77"/>
      <c r="AZ178" s="77"/>
      <c r="BA178" s="77"/>
      <c r="BB178" s="78"/>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row>
    <row r="179" spans="1:138" s="76" customFormat="1" ht="12.75">
      <c r="A179" s="75"/>
      <c r="C179" s="88"/>
      <c r="D179" s="88"/>
      <c r="E179" s="88"/>
      <c r="F179" s="88"/>
      <c r="G179" s="88"/>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8"/>
      <c r="AI179" s="78"/>
      <c r="AJ179" s="78"/>
      <c r="AK179" s="77"/>
      <c r="AL179" s="77"/>
      <c r="AM179" s="77"/>
      <c r="AN179" s="77"/>
      <c r="AO179" s="77"/>
      <c r="AP179" s="77"/>
      <c r="AQ179" s="77"/>
      <c r="AR179" s="77"/>
      <c r="AS179" s="77"/>
      <c r="AT179" s="77"/>
      <c r="AU179" s="77"/>
      <c r="AV179" s="77"/>
      <c r="AW179" s="77"/>
      <c r="AX179" s="77"/>
      <c r="AY179" s="77"/>
      <c r="AZ179" s="77"/>
      <c r="BA179" s="77"/>
      <c r="BB179" s="78"/>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77"/>
      <c r="ED179" s="77"/>
      <c r="EE179" s="77"/>
      <c r="EF179" s="77"/>
      <c r="EG179" s="77"/>
      <c r="EH179" s="77"/>
    </row>
    <row r="180" spans="1:138" s="76" customFormat="1" ht="12.75">
      <c r="A180" s="75"/>
      <c r="C180" s="89"/>
      <c r="D180" s="89"/>
      <c r="E180" s="89"/>
      <c r="F180" s="89"/>
      <c r="G180" s="89"/>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8"/>
      <c r="AI180" s="78"/>
      <c r="AJ180" s="78"/>
      <c r="AK180" s="77"/>
      <c r="AL180" s="77"/>
      <c r="AM180" s="77"/>
      <c r="AN180" s="77"/>
      <c r="AO180" s="77"/>
      <c r="AP180" s="77"/>
      <c r="AQ180" s="77"/>
      <c r="AR180" s="77"/>
      <c r="AS180" s="77"/>
      <c r="AT180" s="77"/>
      <c r="AU180" s="77"/>
      <c r="AV180" s="77"/>
      <c r="AW180" s="77"/>
      <c r="AX180" s="77"/>
      <c r="AY180" s="77"/>
      <c r="AZ180" s="77"/>
      <c r="BA180" s="77"/>
      <c r="BB180" s="78"/>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row>
    <row r="181" spans="1:138" ht="12.75">
      <c r="A181" s="29"/>
      <c r="B181" s="13"/>
      <c r="C181" s="13"/>
      <c r="D181" s="67"/>
      <c r="E181" s="67"/>
      <c r="F181" s="13"/>
      <c r="G181" s="13"/>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12"/>
      <c r="AI181" s="12"/>
      <c r="AJ181" s="12"/>
      <c r="AK181" s="6"/>
      <c r="AL181" s="6"/>
      <c r="AM181" s="6"/>
      <c r="AN181" s="6"/>
      <c r="AO181" s="6"/>
      <c r="AP181" s="6"/>
      <c r="AQ181" s="6"/>
      <c r="AR181" s="6"/>
      <c r="AS181" s="6"/>
      <c r="AT181" s="6"/>
      <c r="AU181" s="6"/>
      <c r="AV181" s="6"/>
      <c r="AW181" s="6"/>
      <c r="AX181" s="6"/>
      <c r="AY181" s="6"/>
      <c r="AZ181" s="6"/>
      <c r="BA181" s="6"/>
      <c r="BB181" s="12"/>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row>
    <row r="182" spans="1:138" ht="12.75">
      <c r="A182" s="29"/>
      <c r="B182" s="13"/>
      <c r="C182" s="13"/>
      <c r="D182" s="67"/>
      <c r="E182" s="67"/>
      <c r="F182" s="13"/>
      <c r="G182" s="13"/>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12"/>
      <c r="AI182" s="12"/>
      <c r="AJ182" s="12"/>
      <c r="AK182" s="6"/>
      <c r="AL182" s="6"/>
      <c r="AM182" s="6"/>
      <c r="AN182" s="6"/>
      <c r="AO182" s="6"/>
      <c r="AP182" s="6"/>
      <c r="AQ182" s="6"/>
      <c r="AR182" s="6"/>
      <c r="AS182" s="6"/>
      <c r="AT182" s="6"/>
      <c r="AU182" s="6"/>
      <c r="AV182" s="6"/>
      <c r="AW182" s="6"/>
      <c r="AX182" s="6"/>
      <c r="AY182" s="6"/>
      <c r="AZ182" s="6"/>
      <c r="BA182" s="6"/>
      <c r="BB182" s="12"/>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row>
    <row r="183" spans="1:136" ht="12.75" hidden="1">
      <c r="A183" s="29"/>
      <c r="B183" s="13"/>
      <c r="C183" s="13"/>
      <c r="D183" s="67"/>
      <c r="E183" s="67"/>
      <c r="F183" s="13"/>
      <c r="G183" s="13"/>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12"/>
      <c r="AG183" s="12"/>
      <c r="AH183" s="12"/>
      <c r="AI183" s="6"/>
      <c r="AJ183" s="6"/>
      <c r="AK183" s="6"/>
      <c r="AL183" s="6"/>
      <c r="AM183" s="6"/>
      <c r="AN183" s="6"/>
      <c r="AO183" s="6"/>
      <c r="AP183" s="6"/>
      <c r="AQ183" s="6"/>
      <c r="AR183" s="6"/>
      <c r="AS183" s="6"/>
      <c r="AT183" s="6"/>
      <c r="AU183" s="6"/>
      <c r="AV183" s="6"/>
      <c r="AW183" s="6"/>
      <c r="AX183" s="6"/>
      <c r="AY183" s="6"/>
      <c r="AZ183" s="12"/>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row>
    <row r="184" spans="1:182" s="11" customFormat="1" ht="15.75" hidden="1">
      <c r="A184" s="175" t="s">
        <v>138</v>
      </c>
      <c r="B184" s="175"/>
      <c r="C184" s="175"/>
      <c r="D184" s="175"/>
      <c r="E184" s="175"/>
      <c r="F184" s="175"/>
      <c r="G184" s="175"/>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5"/>
      <c r="CA184" s="15"/>
      <c r="CB184" s="15"/>
      <c r="CC184" s="14"/>
      <c r="CD184" s="14"/>
      <c r="CE184" s="14"/>
      <c r="CF184" s="14"/>
      <c r="CG184" s="14"/>
      <c r="CH184" s="14"/>
      <c r="CI184" s="14"/>
      <c r="CJ184" s="14"/>
      <c r="CK184" s="14"/>
      <c r="CL184" s="14"/>
      <c r="CM184" s="14"/>
      <c r="CN184" s="14"/>
      <c r="CO184" s="14"/>
      <c r="CP184" s="14"/>
      <c r="CQ184" s="14"/>
      <c r="CR184" s="14"/>
      <c r="CS184" s="14"/>
      <c r="CT184" s="15"/>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row>
    <row r="185" spans="1:182" s="11" customFormat="1" ht="15.75" hidden="1">
      <c r="A185" s="176" t="s">
        <v>139</v>
      </c>
      <c r="B185" s="176"/>
      <c r="C185" s="176"/>
      <c r="D185" s="176"/>
      <c r="E185" s="176"/>
      <c r="F185" s="176"/>
      <c r="G185" s="176"/>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5"/>
      <c r="CA185" s="15"/>
      <c r="CB185" s="15"/>
      <c r="CC185" s="14"/>
      <c r="CD185" s="14"/>
      <c r="CE185" s="14"/>
      <c r="CF185" s="14"/>
      <c r="CG185" s="14"/>
      <c r="CH185" s="14"/>
      <c r="CI185" s="14"/>
      <c r="CJ185" s="14"/>
      <c r="CK185" s="14"/>
      <c r="CL185" s="14"/>
      <c r="CM185" s="14"/>
      <c r="CN185" s="14"/>
      <c r="CO185" s="14"/>
      <c r="CP185" s="14"/>
      <c r="CQ185" s="14"/>
      <c r="CR185" s="14"/>
      <c r="CS185" s="14"/>
      <c r="CT185" s="15"/>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row>
    <row r="186" spans="4:7" ht="12.75">
      <c r="D186" s="67"/>
      <c r="E186" s="67"/>
      <c r="F186" s="13"/>
      <c r="G186" s="13"/>
    </row>
    <row r="187" spans="4:144" ht="18">
      <c r="D187" s="68"/>
      <c r="E187" s="68"/>
      <c r="F187" s="69"/>
      <c r="G187" s="69"/>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12"/>
      <c r="AO187" s="12"/>
      <c r="AP187" s="12"/>
      <c r="AQ187" s="6"/>
      <c r="AR187" s="6"/>
      <c r="AS187" s="6"/>
      <c r="AT187" s="6"/>
      <c r="AU187" s="6"/>
      <c r="AV187" s="6"/>
      <c r="AW187" s="6"/>
      <c r="AX187" s="6"/>
      <c r="AY187" s="6"/>
      <c r="AZ187" s="6"/>
      <c r="BA187" s="6"/>
      <c r="BB187" s="6"/>
      <c r="BC187" s="6"/>
      <c r="BD187" s="6"/>
      <c r="BE187" s="6"/>
      <c r="BF187" s="6"/>
      <c r="BG187" s="6"/>
      <c r="BH187" s="12"/>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row>
    <row r="188" spans="4:144" ht="18">
      <c r="D188" s="68"/>
      <c r="E188" s="68"/>
      <c r="F188" s="69"/>
      <c r="G188" s="69"/>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12"/>
      <c r="AO188" s="12"/>
      <c r="AP188" s="12"/>
      <c r="AQ188" s="6"/>
      <c r="AR188" s="6"/>
      <c r="AS188" s="6"/>
      <c r="AT188" s="6"/>
      <c r="AU188" s="6"/>
      <c r="AV188" s="6"/>
      <c r="AW188" s="6"/>
      <c r="AX188" s="6"/>
      <c r="AY188" s="6"/>
      <c r="AZ188" s="6"/>
      <c r="BA188" s="6"/>
      <c r="BB188" s="6"/>
      <c r="BC188" s="6"/>
      <c r="BD188" s="6"/>
      <c r="BE188" s="6"/>
      <c r="BF188" s="6"/>
      <c r="BG188" s="6"/>
      <c r="BH188" s="12"/>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row>
    <row r="189" spans="4:7" ht="12.75">
      <c r="D189" s="67"/>
      <c r="E189" s="67"/>
      <c r="F189" s="13"/>
      <c r="G189" s="13"/>
    </row>
    <row r="190" spans="4:7" ht="12.75">
      <c r="D190" s="67"/>
      <c r="E190" s="67"/>
      <c r="F190" s="13"/>
      <c r="G190" s="13"/>
    </row>
    <row r="191" spans="4:7" ht="12.75">
      <c r="D191" s="67"/>
      <c r="E191" s="67"/>
      <c r="F191" s="13"/>
      <c r="G191" s="13"/>
    </row>
    <row r="192" spans="4:7" ht="12.75">
      <c r="D192" s="67"/>
      <c r="E192" s="67"/>
      <c r="F192" s="13"/>
      <c r="G192" s="13"/>
    </row>
    <row r="193" spans="4:7" ht="12.75">
      <c r="D193" s="67"/>
      <c r="E193" s="67"/>
      <c r="F193" s="13"/>
      <c r="G193" s="13"/>
    </row>
    <row r="194" spans="4:7" ht="12.75">
      <c r="D194" s="67"/>
      <c r="E194" s="67"/>
      <c r="F194" s="13"/>
      <c r="G194" s="13"/>
    </row>
    <row r="195" spans="4:7" ht="12.75">
      <c r="D195" s="67"/>
      <c r="E195" s="67"/>
      <c r="F195" s="13"/>
      <c r="G195" s="13"/>
    </row>
    <row r="196" spans="4:7" ht="12.75">
      <c r="D196" s="67"/>
      <c r="E196" s="67"/>
      <c r="F196" s="13"/>
      <c r="G196" s="13"/>
    </row>
  </sheetData>
  <sheetProtection/>
  <protectedRanges>
    <protectedRange sqref="A1" name="Zonă1_1_1_1_1"/>
  </protectedRanges>
  <mergeCells count="5">
    <mergeCell ref="A1:D1"/>
    <mergeCell ref="A184:G184"/>
    <mergeCell ref="A185:G185"/>
    <mergeCell ref="A168:B168"/>
    <mergeCell ref="C176:G176"/>
  </mergeCells>
  <printOptions horizontalCentered="1"/>
  <pageMargins left="0.25" right="0.25" top="0.15" bottom="0.15" header="0.17" footer="0.16"/>
  <pageSetup horizontalDpi="600" verticalDpi="600" orientation="landscape" paperSize="9" scale="60" r:id="rId1"/>
  <rowBreaks count="2" manualBreakCount="2">
    <brk id="62" max="5" man="1"/>
    <brk id="1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BANDULEA</dc:creator>
  <cp:keywords/>
  <dc:description/>
  <cp:lastModifiedBy>vioricav</cp:lastModifiedBy>
  <cp:lastPrinted>2015-02-02T08:12:17Z</cp:lastPrinted>
  <dcterms:created xsi:type="dcterms:W3CDTF">2009-03-18T13:08:46Z</dcterms:created>
  <dcterms:modified xsi:type="dcterms:W3CDTF">2015-02-02T08:13:37Z</dcterms:modified>
  <cp:category/>
  <cp:version/>
  <cp:contentType/>
  <cp:contentStatus/>
</cp:coreProperties>
</file>